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<sst xmlns="http://schemas.openxmlformats.org/spreadsheetml/2006/main" count="378" uniqueCount="313">
  <si>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</si>
  <si>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</si>
  <si>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</si>
  <si>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</si>
  <si>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</si>
  <si>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</si>
  <si>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</si>
  <si>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</si>
  <si>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</si>
  <si>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</si>
  <si>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</si>
  <si>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</si>
  <si>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</si>
  <si>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</si>
  <si>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</si>
  <si>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</si>
  <si>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</si>
  <si>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</si>
  <si>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</si>
  <si>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</si>
  <si>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</si>
  <si>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</si>
  <si>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</si>
  <si>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</si>
  <si>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</si>
  <si>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</si>
  <si>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</si>
  <si>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</si>
  <si>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</si>
  <si>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</si>
  <si>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</si>
  <si>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</si>
  <si>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</si>
  <si>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</si>
  <si>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</si>
  <si>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</si>
  <si>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</si>
  <si>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</si>
  <si>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</si>
  <si>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</si>
  <si>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</si>
  <si>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</si>
  <si>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</si>
  <si>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</si>
  <si>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</si>
  <si>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</si>
  <si>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</si>
  <si>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</si>
  <si>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</si>
  <si>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Decrease in inventories</t>
  </si>
  <si>
    <t>Increase in other payables and accruals</t>
  </si>
  <si>
    <t>Interest received</t>
  </si>
  <si>
    <t>Interest paid</t>
  </si>
  <si>
    <t>Net cash used in financing activities</t>
  </si>
  <si>
    <t>Bank overdrafts</t>
  </si>
  <si>
    <t>Net cash used in investing activities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</si>
  <si>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</si>
  <si>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</si>
  <si>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</si>
  <si>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</si>
  <si>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</si>
  <si>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</si>
  <si>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</si>
  <si>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</si>
  <si>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</si>
  <si>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</si>
  <si>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 xml:space="preserve">There were no items affecting assets, liabilities, equity, net income, or cash flows that </t>
  </si>
  <si>
    <t>5.</t>
  </si>
  <si>
    <t xml:space="preserve">Changes in Estimates 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</si>
  <si>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</si>
  <si>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</si>
  <si>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</si>
  <si>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</si>
  <si>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</si>
  <si>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</si>
  <si>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</si>
  <si>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</si>
  <si>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</si>
  <si>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</si>
  <si>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</si>
  <si>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</si>
  <si>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</si>
  <si>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</si>
  <si>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</si>
  <si>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</si>
  <si>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</si>
  <si>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</si>
  <si>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Changes the Quarterly Results Compared to Preceeding Quarter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</si>
  <si>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</si>
  <si>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</si>
  <si>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</si>
  <si>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</si>
  <si>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</si>
  <si>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</si>
  <si>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</si>
  <si>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</si>
  <si>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</si>
  <si>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</si>
  <si>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</si>
  <si>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</si>
  <si>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</si>
  <si>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</si>
  <si>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</si>
  <si>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</si>
  <si>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</si>
  <si>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</si>
  <si>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</si>
  <si>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</si>
  <si>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</si>
  <si>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The Company has announced on 20 March 2001 the following corporate proposals :-</t>
  </si>
  <si>
    <t>a)</t>
  </si>
  <si>
    <t>b)</t>
  </si>
  <si>
    <t>c)</t>
  </si>
  <si>
    <t>d)</t>
  </si>
  <si>
    <t xml:space="preserve">e) </t>
  </si>
  <si>
    <t>f)</t>
  </si>
  <si>
    <t>Proposed establishment of Employee Share Option Scheme ("ESOS")</t>
  </si>
  <si>
    <t xml:space="preserve">The proposals has been approved by the Ministry of International Trade and Industry </t>
  </si>
  <si>
    <t xml:space="preserve">be satisfied by an issuance of 3,215,000 new BTM Resources shares at an issue </t>
  </si>
  <si>
    <t xml:space="preserve">price of RM1.60 each was revised to a consideration of RM4,500,000 to be satisfied </t>
  </si>
  <si>
    <t>the Proposed Private Placement was approved as proposed: and</t>
  </si>
  <si>
    <t>e)</t>
  </si>
  <si>
    <t>the Proposed ESOS was approved as proposed.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</si>
  <si>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</si>
  <si>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</si>
  <si>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</si>
  <si>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</si>
  <si>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</si>
  <si>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</si>
  <si>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</si>
  <si>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</si>
  <si>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</si>
  <si>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</si>
  <si>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</si>
  <si>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</si>
  <si>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</si>
  <si>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</si>
  <si>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</si>
  <si>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</si>
  <si>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31/12/2002</t>
  </si>
  <si>
    <t>Unaudited Condensed Consolidated Statement of Changes in Equity</t>
  </si>
  <si>
    <t>Unaudited Condensed Consolidated Cash Flow Statements</t>
  </si>
  <si>
    <t>Cumulative</t>
  </si>
  <si>
    <t xml:space="preserve">    Unsecured - Term Loan</t>
  </si>
  <si>
    <t>There were no dividends paid during the current financial quarter.</t>
  </si>
  <si>
    <t>and equity securities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</si>
  <si>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</si>
  <si>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</si>
  <si>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</si>
  <si>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</si>
  <si>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Fixed deposits with a licensed bank</t>
  </si>
  <si>
    <t>Hire purchase payables</t>
  </si>
  <si>
    <t>NET CURRENT ASSETS</t>
  </si>
  <si>
    <t>FINANCED BY:</t>
  </si>
  <si>
    <t>SHARE CAPITAL</t>
  </si>
  <si>
    <t>SHARE PREMIUM</t>
  </si>
  <si>
    <t>ACCUMULATED LOSSES</t>
  </si>
  <si>
    <t>SHAREHOLDERS' EQUITY</t>
  </si>
  <si>
    <t>MINORITY INTEREST</t>
  </si>
  <si>
    <t>NON-CURRENT LIABILITIES</t>
  </si>
  <si>
    <t>Provision for retirement benefits</t>
  </si>
  <si>
    <t>Bank borrowings</t>
  </si>
  <si>
    <t>(The Condensed Consolidated Income Statements should be read in conjunction with the Annual Financial Report for</t>
  </si>
  <si>
    <t>the year ended 31 December 2002)</t>
  </si>
  <si>
    <t>(The condensed consolidated Balance Sheet should be read in conjunction with the Annual</t>
  </si>
  <si>
    <t>Financial Report for the year ended 31 December 2002)</t>
  </si>
  <si>
    <t>conjunction with the Annual Financial Report for the year ended 31 December 2002</t>
  </si>
  <si>
    <t>Balance at 01-01-2003</t>
  </si>
  <si>
    <t>are unusual because of their nature, size, or incidence during the current financial</t>
  </si>
  <si>
    <t>quarter.</t>
  </si>
  <si>
    <t>("MITI") on 10 August 2001 and Foreign Invesment Committee ("FIC") on 21 September</t>
  </si>
  <si>
    <t>2001</t>
  </si>
  <si>
    <t>by an issuance of 2,812,500 new BTM Resources shares at an issue price of</t>
  </si>
  <si>
    <t>RM1.60 each ;</t>
  </si>
  <si>
    <t xml:space="preserve">         - Overdrafts</t>
  </si>
  <si>
    <t>The accounting policies and methods of computation adopted in this interim financial</t>
  </si>
  <si>
    <t>report are consistent with those adopted for the annual financial statements for the year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</si>
  <si>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</si>
  <si>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</si>
  <si>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</si>
  <si>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</si>
  <si>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</si>
  <si>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 xml:space="preserve">the Proposed Wisma Kam Choon Acquisition for a consideration of RM5,000,000 to </t>
  </si>
  <si>
    <t>the Proposed Assets Acquisition from BTM Timber was approved as proposed ;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</si>
  <si>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</si>
  <si>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</si>
  <si>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</si>
  <si>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</si>
  <si>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</si>
  <si>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</si>
  <si>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</si>
  <si>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</si>
  <si>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</si>
  <si>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</si>
  <si>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</si>
  <si>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</si>
  <si>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</si>
  <si>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</si>
  <si>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</si>
  <si>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There were no changes in estimates of amounts reported in prior financial years, that</t>
  </si>
  <si>
    <t>have a material effect in the current financial quarter.</t>
  </si>
  <si>
    <t>The Group is principally engaged in the wood-based activity of logging, sawmilling,</t>
  </si>
  <si>
    <t>timber trading and manufacturing of moulding, finger-jointed and laminated timber i.e</t>
  </si>
  <si>
    <t>within a single industry segment and its operations are located wholly in Malaysia. As</t>
  </si>
  <si>
    <t>such, no segment information reporting is prepared in the context of the Group.</t>
  </si>
  <si>
    <t>CASH AND CASH EQUIVALENTS AT 1ST JANUARY 2003</t>
  </si>
  <si>
    <t>Gain on disposal of property, land and equipment</t>
  </si>
  <si>
    <t>Proceeds from disposal of property, plant and equipment</t>
  </si>
  <si>
    <t>NET TANGIBLE ASSETS PER SHARE (RM)</t>
  </si>
  <si>
    <t>Decrease in trade receivables</t>
  </si>
  <si>
    <t>Decrease in other receivables and deposits</t>
  </si>
  <si>
    <t>Decrease in trade payables</t>
  </si>
  <si>
    <t>Net cash generated from operations</t>
  </si>
  <si>
    <t>NET DECREASE IN CASH AND CASH EQUIVALENTS</t>
  </si>
  <si>
    <t xml:space="preserve">                    - Bankers' Acceptances</t>
  </si>
  <si>
    <t>As At 31 December  2003</t>
  </si>
  <si>
    <t>31/12/2003</t>
  </si>
  <si>
    <t>Interim Report for the Quarter ended 31 December  2003</t>
  </si>
  <si>
    <t>For the 12 Months Ended 31 December 2003</t>
  </si>
  <si>
    <t xml:space="preserve">12 months </t>
  </si>
  <si>
    <t>ended 31-12-2003</t>
  </si>
  <si>
    <t xml:space="preserve">  ended 31-12-2003</t>
  </si>
  <si>
    <t>12 months</t>
  </si>
  <si>
    <t>CASH AND CASH EQUIVALENTS AT 31ST DECEMBER 2003</t>
  </si>
  <si>
    <t>Interim Report for the Fourth Quarter Ended 31 December 2003</t>
  </si>
  <si>
    <t>financial institutions for credit facilities granted to subsidiary companies.</t>
  </si>
  <si>
    <t>For the fourth financial quarter under review, the Group recorded a pre-tax loss of</t>
  </si>
  <si>
    <t>For the quarter ended 31 December 2003, the Group recorded a higher pre-tax loss of</t>
  </si>
  <si>
    <t>Total Group borrowings as at 31 December 2003 are as follows :-</t>
  </si>
  <si>
    <t>The Company has contigent liabilities of RM16.20 million is respect of Guarantee to</t>
  </si>
  <si>
    <t>2003, mainly due to lower turnover achieved for the current financial quarter.</t>
  </si>
  <si>
    <t>The Group primarily depends on the income contribution from the wood-based industries</t>
  </si>
  <si>
    <t>This consolidated interim financial statements are prepared in accordance with MASB 26:</t>
  </si>
  <si>
    <t>Basic loss per share of the Group for the current financial quarter and the financial year is</t>
  </si>
  <si>
    <t>million respectively by the weighted average number of ordinary shares in issue during the</t>
  </si>
  <si>
    <t>On 31 December 2003, the Company disposed of 51,000 ordinary shares of RM1.00 each</t>
  </si>
  <si>
    <t>in NTL Marine Park Sdn Bhd ("NTL") representing 51% of the issued and paid-up share</t>
  </si>
  <si>
    <t>Proposed restricted offer for sale of rights to allotments of 7,876,000 ordinary shares</t>
  </si>
  <si>
    <t>The Securities Commission had, however, rejected the proposed Assets Acquisition from</t>
  </si>
  <si>
    <t>In view of the above, the Company decided not to proceed with the Proposed Restricted</t>
  </si>
  <si>
    <t>Offer for Sales but will proceed with the Proposed Assets Acquisition from BTM Timber,</t>
  </si>
  <si>
    <t>the Proposed Wisma Kam Choon Acquisition, the Proposed Private Placement and the</t>
  </si>
  <si>
    <t>Proposed ESOS.</t>
  </si>
  <si>
    <t>The Company has at an Extraordinary General Meeting held on 19 January 2004 obtained</t>
  </si>
  <si>
    <t>the approval from its shareholders on the proposals. The Company is currently proceeding</t>
  </si>
  <si>
    <t>with the implementation of the proposals.</t>
  </si>
  <si>
    <t>Unusual Items</t>
  </si>
  <si>
    <t>have not been reflected in the financial statements for the said period as at the date of</t>
  </si>
  <si>
    <t>issue of this quarterly report.</t>
  </si>
  <si>
    <t>RM1.60 per share;</t>
  </si>
  <si>
    <t>Proposed acquisition of 5 1/2 storey office building known as "Wisma Kam Choon" for</t>
  </si>
  <si>
    <t>a purchase consideration of RM5,000,000 to be satisfied via the issuance of 3,125,000</t>
  </si>
  <si>
    <t>new ordinary shares of RM1.00 each in BTM Resources Berhad at an issue price of</t>
  </si>
  <si>
    <t>of RM1.00 each to the existing shareholders of BTM Resources Berhad; and</t>
  </si>
  <si>
    <t>The Securities Commission had in its letter dated 26 December, 2001 approved the</t>
  </si>
  <si>
    <t>following :-</t>
  </si>
  <si>
    <t>Proposed acquisition of land and plant machineries from BTM Timber Industries Sdn</t>
  </si>
  <si>
    <t>Bhd ("BTM Timber") for a total purchase consideration of RM3,000,000 to be satisfied</t>
  </si>
  <si>
    <t>via the issuance of 1,875,000 new ordinary shares of RM1.00 each in BTM Resources</t>
  </si>
  <si>
    <t>Berhad at an issue price of RM1.60 per share;</t>
  </si>
  <si>
    <t>the Proposed Restricted Offer for Sale of 7,876,000 new BTM Resources shares to the</t>
  </si>
  <si>
    <t>existing shareholders of BTM Resources Berhad other than Dato' Seri Yong Tu Sang,</t>
  </si>
  <si>
    <t>To' Puan Ng Ah Heng, Yong Emmy, Dato' Seri Yusof bin Dato' Biji Sura @ Mohamad,</t>
  </si>
  <si>
    <t>Dato' Mohd Zamry bin Yusof and Fatimah Zalina binti Yusof was revised to up to a</t>
  </si>
  <si>
    <t>maximum of 4,687,500 new BTM Resources shares ;</t>
  </si>
  <si>
    <t>Proposed acquisition of land together with factory buiding erected thereon and plant and</t>
  </si>
  <si>
    <t>machineries from Gimzan Plywood Sdn Bhd ("Gimzan") for a total purchase</t>
  </si>
  <si>
    <t>consideration of RM27,000.000 to be satisfied via the issuance of 16,875,000 new</t>
  </si>
  <si>
    <t>ordinary shares of RM1.00 each in BTM Resources Berhad at an issue price of RM1.60</t>
  </si>
  <si>
    <t>per share;</t>
  </si>
  <si>
    <t>Gimzan due to, inter-alia, the assets to be acquired had ceased operations, the past</t>
  </si>
  <si>
    <t>losses incurred by the assets and the unsatisfactory prospects of the assets. However,</t>
  </si>
  <si>
    <t>the Board of BTM Resources Berhad had on 25 January 2002 submitted an appeal to the</t>
  </si>
  <si>
    <t>Securities Commission against its decision on the Proposed Assets Acquisition from</t>
  </si>
  <si>
    <t>Gimzan and the Restricted Offer for Sales. However, the Securities Commission had on 4</t>
  </si>
  <si>
    <t>June 2002 rejected the appeal by BTM Resources Berhad in respect of the Securities</t>
  </si>
  <si>
    <t>Commission's decision on the proposed Assets Acquisition from Gimzan.</t>
  </si>
  <si>
    <t>There is no financial instrument with material off balance sheet risk at the date of this</t>
  </si>
  <si>
    <t>report.</t>
  </si>
  <si>
    <t>Property, plant and equipment written off</t>
  </si>
  <si>
    <t>"Interim Financial Reporting" and paragraph 9.22 of the Malaysian Securities Exchange</t>
  </si>
  <si>
    <t>Berhad Listing Requirements, and should be read in conjunction with the Group's annual</t>
  </si>
  <si>
    <t>audited financial statements for the year ended 31 December 2002.</t>
  </si>
  <si>
    <t>quarter and financial year to-date.</t>
  </si>
  <si>
    <t>N/A</t>
  </si>
  <si>
    <t>N/A - Not Applicable</t>
  </si>
  <si>
    <t>reserves</t>
  </si>
  <si>
    <t>Balance at 31-12-2003</t>
  </si>
  <si>
    <t>current financial quarter and financial year of 19,999,000.</t>
  </si>
  <si>
    <t>Proposed private placement of up to 10% of the issued and paid-up share capital of the</t>
  </si>
  <si>
    <t>Company;</t>
  </si>
  <si>
    <t>sector. As the Malaysian economic outlook for 2004 is envisaged to be favourable, the</t>
  </si>
  <si>
    <t>Group expects to improve its performance in the current year.</t>
  </si>
  <si>
    <t>RM545,000 as compared to RM200,000 in the previous quarter ended 30 September</t>
  </si>
  <si>
    <t>calculated by dividing the net loss attributable to shareholders of RM545,000 and RM3.87</t>
  </si>
  <si>
    <t>RM545,000, an improvement of 83% over the corresponding period last year. However, the</t>
  </si>
  <si>
    <t>Group recorded a turnover of RM5.21 million, a reduction of 36% over the corresponding</t>
  </si>
  <si>
    <t>period last year.</t>
  </si>
  <si>
    <t>Gain on disposal of a subsidiary company</t>
  </si>
  <si>
    <t>Interest income</t>
  </si>
  <si>
    <t>Decrease in amount due to directors</t>
  </si>
  <si>
    <t>Cash generated from operations</t>
  </si>
  <si>
    <t>Net proceeds from disposal of a subsidiary company</t>
  </si>
  <si>
    <t>Drawdown of hire purchase facilities</t>
  </si>
  <si>
    <t>Fixed deposits with licensed banks</t>
  </si>
  <si>
    <t>Net Loss for the year</t>
  </si>
  <si>
    <t>Dividends for the year</t>
  </si>
  <si>
    <t>capital of NTL to Grandtime Marketing Sdn Bhd for a cash consideration of RM10,000.00.</t>
  </si>
  <si>
    <t>ended 31 December 2002, other than for the compliance with the applicable approved</t>
  </si>
  <si>
    <t>accounting standards that have come into effect during the current financial year. The</t>
  </si>
  <si>
    <t>adoption of the new accounting standards does not have any material effect on the</t>
  </si>
  <si>
    <t>financial statements.</t>
  </si>
  <si>
    <t xml:space="preserve">DATED :   28th February 2004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</si>
</sst>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77" fontId="4" fillId="0" borderId="2" xfId="15" applyFont="1" applyBorder="1" applyAlignment="1">
      <alignment horizontal="center"/>
    </xf>
    <xf numFmtId="17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6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8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179" fontId="4" fillId="0" borderId="8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3">
      <selection activeCell="D54" sqref="D54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73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30" t="s">
        <v>216</v>
      </c>
      <c r="E8" s="12"/>
      <c r="F8" s="30" t="s">
        <v>139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34"/>
      <c r="D10" s="34"/>
      <c r="E10" s="34"/>
      <c r="F10" s="34"/>
      <c r="G10" s="34"/>
      <c r="H10" s="4"/>
      <c r="I10" s="4"/>
    </row>
    <row r="11" spans="1:9" ht="14.25">
      <c r="A11" s="4" t="s">
        <v>147</v>
      </c>
      <c r="B11" s="4"/>
      <c r="C11" s="34"/>
      <c r="D11" s="34">
        <v>15855</v>
      </c>
      <c r="E11" s="34"/>
      <c r="F11" s="34">
        <v>16377</v>
      </c>
      <c r="G11" s="34"/>
      <c r="H11" s="4"/>
      <c r="I11" s="4"/>
    </row>
    <row r="12" spans="1:9" ht="14.25">
      <c r="A12" s="4"/>
      <c r="B12" s="4"/>
      <c r="C12" s="34"/>
      <c r="D12" s="34"/>
      <c r="E12" s="34"/>
      <c r="F12" s="34"/>
      <c r="G12" s="34"/>
      <c r="H12" s="4"/>
      <c r="I12" s="4"/>
    </row>
    <row r="13" spans="1:9" ht="14.25">
      <c r="A13" s="4" t="s">
        <v>148</v>
      </c>
      <c r="B13" s="4"/>
      <c r="C13" s="34"/>
      <c r="D13" s="34">
        <v>61</v>
      </c>
      <c r="E13" s="34"/>
      <c r="F13" s="34">
        <v>110</v>
      </c>
      <c r="G13" s="34"/>
      <c r="H13" s="4"/>
      <c r="I13" s="4"/>
    </row>
    <row r="14" spans="1:9" ht="14.25">
      <c r="A14" s="4"/>
      <c r="B14" s="4"/>
      <c r="C14" s="34"/>
      <c r="D14" s="34"/>
      <c r="E14" s="34"/>
      <c r="F14" s="34"/>
      <c r="G14" s="34"/>
      <c r="H14" s="4"/>
      <c r="I14" s="4"/>
    </row>
    <row r="15" spans="1:9" ht="14.25">
      <c r="A15" s="4" t="s">
        <v>8</v>
      </c>
      <c r="B15" s="4"/>
      <c r="C15" s="34"/>
      <c r="D15" s="34"/>
      <c r="E15" s="34"/>
      <c r="F15" s="34"/>
      <c r="G15" s="34"/>
      <c r="H15" s="4"/>
      <c r="I15" s="4"/>
    </row>
    <row r="16" spans="1:9" ht="14.25">
      <c r="A16" s="4"/>
      <c r="B16" s="4" t="s">
        <v>9</v>
      </c>
      <c r="C16" s="34"/>
      <c r="D16" s="35">
        <v>5047</v>
      </c>
      <c r="E16" s="34"/>
      <c r="F16" s="35">
        <v>7643</v>
      </c>
      <c r="G16" s="34"/>
      <c r="H16" s="4"/>
      <c r="I16" s="4"/>
    </row>
    <row r="17" spans="1:9" ht="14.25">
      <c r="A17" s="4"/>
      <c r="B17" s="4" t="s">
        <v>10</v>
      </c>
      <c r="C17" s="34"/>
      <c r="D17" s="36">
        <v>7743</v>
      </c>
      <c r="E17" s="34"/>
      <c r="F17" s="36">
        <v>9934</v>
      </c>
      <c r="G17" s="34"/>
      <c r="H17" s="4"/>
      <c r="I17" s="4"/>
    </row>
    <row r="18" spans="1:9" ht="14.25">
      <c r="A18" s="4"/>
      <c r="B18" s="4" t="s">
        <v>149</v>
      </c>
      <c r="C18" s="34"/>
      <c r="D18" s="36">
        <v>1850</v>
      </c>
      <c r="E18" s="34"/>
      <c r="F18" s="36">
        <v>2280</v>
      </c>
      <c r="G18" s="34"/>
      <c r="H18" s="4"/>
      <c r="I18" s="4"/>
    </row>
    <row r="19" spans="1:9" ht="14.25">
      <c r="A19" s="4"/>
      <c r="B19" s="4" t="s">
        <v>150</v>
      </c>
      <c r="C19" s="34"/>
      <c r="D19" s="36">
        <v>306</v>
      </c>
      <c r="E19" s="34"/>
      <c r="F19" s="36">
        <v>266</v>
      </c>
      <c r="G19" s="34"/>
      <c r="H19" s="4"/>
      <c r="I19" s="4"/>
    </row>
    <row r="20" spans="1:9" ht="14.25">
      <c r="A20" s="4"/>
      <c r="B20" s="4" t="s">
        <v>11</v>
      </c>
      <c r="C20" s="34"/>
      <c r="D20" s="36">
        <f>420+8</f>
        <v>428</v>
      </c>
      <c r="E20" s="34"/>
      <c r="F20" s="36">
        <v>551</v>
      </c>
      <c r="G20" s="34"/>
      <c r="H20" s="4"/>
      <c r="I20" s="4"/>
    </row>
    <row r="21" spans="1:9" ht="14.25">
      <c r="A21" s="4"/>
      <c r="B21" s="4"/>
      <c r="C21" s="34"/>
      <c r="D21" s="37">
        <f>SUM(D16:D20)</f>
        <v>15374</v>
      </c>
      <c r="E21" s="34"/>
      <c r="F21" s="37">
        <f>SUM(F16:F20)</f>
        <v>20674</v>
      </c>
      <c r="G21" s="34"/>
      <c r="H21" s="4"/>
      <c r="I21" s="4"/>
    </row>
    <row r="22" spans="1:9" ht="14.25">
      <c r="A22" s="4"/>
      <c r="B22" s="4"/>
      <c r="C22" s="34"/>
      <c r="D22" s="34"/>
      <c r="E22" s="34"/>
      <c r="F22" s="34"/>
      <c r="G22" s="34"/>
      <c r="H22" s="4"/>
      <c r="I22" s="4"/>
    </row>
    <row r="23" spans="1:9" ht="14.25">
      <c r="A23" s="4" t="s">
        <v>7</v>
      </c>
      <c r="B23" s="4"/>
      <c r="C23" s="34"/>
      <c r="D23" s="34"/>
      <c r="E23" s="34"/>
      <c r="F23" s="34"/>
      <c r="G23" s="34"/>
      <c r="H23" s="4"/>
      <c r="I23" s="4"/>
    </row>
    <row r="24" spans="1:9" ht="14.25">
      <c r="A24" s="4"/>
      <c r="B24" s="4" t="s">
        <v>12</v>
      </c>
      <c r="C24" s="34"/>
      <c r="D24" s="35">
        <v>4927</v>
      </c>
      <c r="E24" s="34"/>
      <c r="F24" s="35">
        <v>8087</v>
      </c>
      <c r="G24" s="34"/>
      <c r="H24" s="4"/>
      <c r="I24" s="4"/>
    </row>
    <row r="25" spans="1:9" ht="14.25">
      <c r="A25" s="4"/>
      <c r="B25" s="4" t="s">
        <v>14</v>
      </c>
      <c r="C25" s="34"/>
      <c r="D25" s="36">
        <v>2057</v>
      </c>
      <c r="E25" s="34"/>
      <c r="F25" s="36">
        <v>1231</v>
      </c>
      <c r="G25" s="34"/>
      <c r="H25" s="4"/>
      <c r="I25" s="4"/>
    </row>
    <row r="26" spans="1:9" ht="14.25">
      <c r="A26" s="4"/>
      <c r="B26" s="4" t="s">
        <v>161</v>
      </c>
      <c r="C26" s="34"/>
      <c r="D26" s="36">
        <f>354+1148+6935</f>
        <v>8437</v>
      </c>
      <c r="E26" s="34"/>
      <c r="F26" s="36">
        <v>7725</v>
      </c>
      <c r="G26" s="34"/>
      <c r="H26" s="4"/>
      <c r="I26" s="4"/>
    </row>
    <row r="27" spans="1:9" ht="14.25">
      <c r="A27" s="4"/>
      <c r="B27" s="4" t="s">
        <v>151</v>
      </c>
      <c r="C27" s="34"/>
      <c r="D27" s="36">
        <v>19</v>
      </c>
      <c r="E27" s="34"/>
      <c r="F27" s="36">
        <v>50</v>
      </c>
      <c r="G27" s="34"/>
      <c r="H27" s="4"/>
      <c r="I27" s="4"/>
    </row>
    <row r="28" spans="1:9" ht="14.25">
      <c r="A28" s="4"/>
      <c r="B28" s="4" t="s">
        <v>13</v>
      </c>
      <c r="C28" s="34"/>
      <c r="D28" s="36">
        <v>29</v>
      </c>
      <c r="E28" s="34"/>
      <c r="F28" s="36">
        <v>150</v>
      </c>
      <c r="G28" s="34"/>
      <c r="H28" s="4"/>
      <c r="I28" s="4"/>
    </row>
    <row r="29" spans="1:9" ht="14.25">
      <c r="A29" s="4"/>
      <c r="B29" s="4" t="s">
        <v>29</v>
      </c>
      <c r="C29" s="34"/>
      <c r="D29" s="36">
        <v>710</v>
      </c>
      <c r="E29" s="34"/>
      <c r="F29" s="36">
        <v>710</v>
      </c>
      <c r="G29" s="34"/>
      <c r="H29" s="4"/>
      <c r="I29" s="4"/>
    </row>
    <row r="30" spans="1:9" ht="14.25">
      <c r="A30" s="4"/>
      <c r="B30" s="4"/>
      <c r="C30" s="34"/>
      <c r="D30" s="37">
        <f>SUM(D24:D29)</f>
        <v>16179</v>
      </c>
      <c r="E30" s="34"/>
      <c r="F30" s="37">
        <f>SUM(F24:F29)</f>
        <v>17953</v>
      </c>
      <c r="G30" s="34"/>
      <c r="H30" s="4"/>
      <c r="I30" s="4"/>
    </row>
    <row r="31" spans="1:9" ht="14.25">
      <c r="A31" s="4"/>
      <c r="B31" s="4"/>
      <c r="C31" s="34"/>
      <c r="D31" s="34"/>
      <c r="E31" s="34"/>
      <c r="F31" s="34"/>
      <c r="G31" s="34"/>
      <c r="H31" s="4"/>
      <c r="I31" s="4"/>
    </row>
    <row r="32" spans="1:9" ht="14.25">
      <c r="A32" s="4" t="s">
        <v>152</v>
      </c>
      <c r="B32" s="4"/>
      <c r="C32" s="34"/>
      <c r="D32" s="34">
        <f>+D21-D30</f>
        <v>-805</v>
      </c>
      <c r="E32" s="34"/>
      <c r="F32" s="34">
        <f>+F21-F30</f>
        <v>2721</v>
      </c>
      <c r="G32" s="34"/>
      <c r="H32" s="4"/>
      <c r="I32" s="4"/>
    </row>
    <row r="33" spans="1:9" ht="14.25">
      <c r="A33" s="4"/>
      <c r="B33" s="4"/>
      <c r="C33" s="34"/>
      <c r="D33" s="34"/>
      <c r="E33" s="34"/>
      <c r="F33" s="34"/>
      <c r="G33" s="34"/>
      <c r="H33" s="4"/>
      <c r="I33" s="4"/>
    </row>
    <row r="34" spans="1:9" ht="15" thickBot="1">
      <c r="A34" s="4" t="s">
        <v>15</v>
      </c>
      <c r="B34" s="4"/>
      <c r="C34" s="34"/>
      <c r="D34" s="38">
        <f>+D32+D13+D11</f>
        <v>15111</v>
      </c>
      <c r="E34" s="34"/>
      <c r="F34" s="38">
        <f>+F32+F13+F11</f>
        <v>19208</v>
      </c>
      <c r="G34" s="34"/>
      <c r="H34" s="4"/>
      <c r="I34" s="4"/>
    </row>
    <row r="35" spans="1:9" ht="15" thickTop="1">
      <c r="A35" s="4"/>
      <c r="B35" s="4"/>
      <c r="C35" s="34"/>
      <c r="D35" s="34"/>
      <c r="E35" s="34"/>
      <c r="F35" s="34"/>
      <c r="G35" s="34"/>
      <c r="H35" s="4"/>
      <c r="I35" s="4"/>
    </row>
    <row r="36" spans="1:9" ht="15">
      <c r="A36" s="4" t="s">
        <v>153</v>
      </c>
      <c r="B36" s="11"/>
      <c r="C36" s="43"/>
      <c r="D36" s="34"/>
      <c r="E36" s="34"/>
      <c r="F36" s="34"/>
      <c r="G36" s="34"/>
      <c r="H36" s="4"/>
      <c r="I36" s="4"/>
    </row>
    <row r="37" spans="1:9" ht="14.25">
      <c r="A37" s="4" t="s">
        <v>154</v>
      </c>
      <c r="B37" s="4"/>
      <c r="C37" s="34"/>
      <c r="D37" s="34">
        <v>19999</v>
      </c>
      <c r="E37" s="34"/>
      <c r="F37" s="34">
        <v>19999</v>
      </c>
      <c r="G37" s="34"/>
      <c r="H37" s="4"/>
      <c r="I37" s="4"/>
    </row>
    <row r="38" spans="1:9" ht="14.25">
      <c r="A38" s="4" t="s">
        <v>155</v>
      </c>
      <c r="B38" s="4"/>
      <c r="C38" s="34"/>
      <c r="D38" s="34">
        <v>6460</v>
      </c>
      <c r="E38" s="34"/>
      <c r="F38" s="34">
        <v>6460</v>
      </c>
      <c r="G38" s="34"/>
      <c r="H38" s="4"/>
      <c r="I38" s="4"/>
    </row>
    <row r="39" spans="1:9" ht="14.25">
      <c r="A39" s="4" t="s">
        <v>156</v>
      </c>
      <c r="B39" s="4"/>
      <c r="C39" s="34"/>
      <c r="D39" s="39">
        <v>-11911</v>
      </c>
      <c r="E39" s="34"/>
      <c r="F39" s="39">
        <v>-8040</v>
      </c>
      <c r="G39" s="34"/>
      <c r="H39" s="4"/>
      <c r="I39" s="4"/>
    </row>
    <row r="40" spans="1:9" ht="15">
      <c r="A40" s="4" t="s">
        <v>157</v>
      </c>
      <c r="B40" s="4"/>
      <c r="C40" s="43"/>
      <c r="D40" s="34">
        <f>SUM(D37:D39)</f>
        <v>14548</v>
      </c>
      <c r="E40" s="34"/>
      <c r="F40" s="34">
        <f>SUM(F37:F39)</f>
        <v>18419</v>
      </c>
      <c r="G40" s="34"/>
      <c r="H40" s="4"/>
      <c r="I40" s="4"/>
    </row>
    <row r="41" spans="1:9" ht="15">
      <c r="A41" s="4"/>
      <c r="B41" s="4"/>
      <c r="C41" s="43"/>
      <c r="D41" s="34"/>
      <c r="E41" s="34"/>
      <c r="F41" s="34"/>
      <c r="G41" s="34"/>
      <c r="H41" s="4"/>
      <c r="I41" s="4"/>
    </row>
    <row r="42" spans="1:9" ht="14.25">
      <c r="A42" s="4" t="s">
        <v>158</v>
      </c>
      <c r="B42" s="4"/>
      <c r="C42" s="34"/>
      <c r="D42" s="34">
        <v>0</v>
      </c>
      <c r="E42" s="34"/>
      <c r="F42" s="34">
        <v>23</v>
      </c>
      <c r="G42" s="34"/>
      <c r="H42" s="4"/>
      <c r="I42" s="4"/>
    </row>
    <row r="43" spans="1:9" ht="14.25">
      <c r="A43" s="4"/>
      <c r="B43" s="4"/>
      <c r="C43" s="34"/>
      <c r="D43" s="34"/>
      <c r="E43" s="34"/>
      <c r="F43" s="34"/>
      <c r="G43" s="34"/>
      <c r="H43" s="4"/>
      <c r="I43" s="4"/>
    </row>
    <row r="44" spans="1:9" ht="14.25">
      <c r="A44" s="4" t="s">
        <v>159</v>
      </c>
      <c r="B44" s="4"/>
      <c r="C44" s="34"/>
      <c r="D44" s="34"/>
      <c r="E44" s="34"/>
      <c r="F44" s="34"/>
      <c r="G44" s="34"/>
      <c r="H44" s="4"/>
      <c r="I44" s="4"/>
    </row>
    <row r="45" spans="1:9" ht="14.25">
      <c r="A45" s="4"/>
      <c r="B45" s="4" t="s">
        <v>160</v>
      </c>
      <c r="C45" s="34"/>
      <c r="D45" s="35">
        <v>390</v>
      </c>
      <c r="E45" s="34"/>
      <c r="F45" s="35">
        <v>306</v>
      </c>
      <c r="G45" s="34"/>
      <c r="H45" s="4"/>
      <c r="I45" s="4"/>
    </row>
    <row r="46" spans="1:9" ht="14.25">
      <c r="A46" s="4"/>
      <c r="B46" s="4" t="s">
        <v>161</v>
      </c>
      <c r="C46" s="34"/>
      <c r="D46" s="36">
        <v>88</v>
      </c>
      <c r="E46" s="34"/>
      <c r="F46" s="36">
        <v>413</v>
      </c>
      <c r="G46" s="34"/>
      <c r="H46" s="4"/>
      <c r="I46" s="4"/>
    </row>
    <row r="47" spans="1:9" ht="14.25">
      <c r="A47" s="4"/>
      <c r="B47" s="4" t="s">
        <v>151</v>
      </c>
      <c r="C47" s="34"/>
      <c r="D47" s="40">
        <v>85</v>
      </c>
      <c r="E47" s="34"/>
      <c r="F47" s="40">
        <v>47</v>
      </c>
      <c r="G47" s="34"/>
      <c r="H47" s="4"/>
      <c r="I47" s="4"/>
    </row>
    <row r="48" spans="1:9" ht="14.25">
      <c r="A48" s="4"/>
      <c r="B48" s="4"/>
      <c r="C48" s="34"/>
      <c r="D48" s="41">
        <f>SUM(D45:D47)</f>
        <v>563</v>
      </c>
      <c r="E48" s="34"/>
      <c r="F48" s="41">
        <f>SUM(F45:F47)</f>
        <v>766</v>
      </c>
      <c r="G48" s="34"/>
      <c r="H48" s="4"/>
      <c r="I48" s="4"/>
    </row>
    <row r="49" spans="1:9" ht="14.25">
      <c r="A49" s="4"/>
      <c r="B49" s="4"/>
      <c r="C49" s="34"/>
      <c r="D49" s="34"/>
      <c r="E49" s="34"/>
      <c r="F49" s="34"/>
      <c r="G49" s="34"/>
      <c r="H49" s="4"/>
      <c r="I49" s="4"/>
    </row>
    <row r="50" spans="1:9" ht="15" thickBot="1">
      <c r="A50" s="4"/>
      <c r="B50" s="4"/>
      <c r="C50" s="34"/>
      <c r="D50" s="44">
        <f>+D40+D42+D48</f>
        <v>15111</v>
      </c>
      <c r="E50" s="45"/>
      <c r="F50" s="44">
        <f>+F40+F42+F48</f>
        <v>19208</v>
      </c>
      <c r="G50" s="34"/>
      <c r="H50" s="4"/>
      <c r="I50" s="4"/>
    </row>
    <row r="51" spans="1:9" ht="15" thickTop="1">
      <c r="A51" s="4"/>
      <c r="B51" s="4"/>
      <c r="C51" s="34"/>
      <c r="D51" s="45"/>
      <c r="E51" s="45"/>
      <c r="F51" s="46"/>
      <c r="G51" s="34"/>
      <c r="H51" s="4"/>
      <c r="I51" s="4"/>
    </row>
    <row r="52" spans="1:9" ht="15" thickBot="1">
      <c r="A52" s="4" t="s">
        <v>208</v>
      </c>
      <c r="B52" s="4"/>
      <c r="C52" s="34"/>
      <c r="D52" s="71">
        <f>+D40/D37</f>
        <v>0.7274363718185909</v>
      </c>
      <c r="E52" s="45"/>
      <c r="F52" s="71">
        <f>+F40/F37</f>
        <v>0.9209960498024902</v>
      </c>
      <c r="G52" s="34"/>
      <c r="H52" s="4"/>
      <c r="I52" s="4"/>
    </row>
    <row r="53" spans="1:9" ht="15" thickTop="1">
      <c r="A53" s="4"/>
      <c r="B53" s="4"/>
      <c r="C53" s="34"/>
      <c r="D53" s="45"/>
      <c r="E53" s="45"/>
      <c r="F53" s="46"/>
      <c r="G53" s="34"/>
      <c r="H53" s="4"/>
      <c r="I53" s="4"/>
    </row>
    <row r="54" spans="1:9" ht="14.25">
      <c r="A54" s="4"/>
      <c r="B54" s="4"/>
      <c r="C54" s="34"/>
      <c r="D54" s="45"/>
      <c r="E54" s="45"/>
      <c r="F54" s="46"/>
      <c r="G54" s="34"/>
      <c r="H54" s="4"/>
      <c r="I54" s="4"/>
    </row>
    <row r="55" spans="1:9" ht="14.25">
      <c r="A55" s="10" t="s">
        <v>164</v>
      </c>
      <c r="B55" s="4"/>
      <c r="C55" s="4"/>
      <c r="D55" s="42"/>
      <c r="E55" s="42"/>
      <c r="F55" s="42"/>
      <c r="G55" s="4"/>
      <c r="H55" s="4"/>
      <c r="I55" s="4"/>
    </row>
    <row r="56" spans="1:9" ht="14.25">
      <c r="A56" s="10" t="s">
        <v>165</v>
      </c>
      <c r="B56" s="4"/>
      <c r="C56" s="4"/>
      <c r="D56" s="42"/>
      <c r="E56" s="42"/>
      <c r="F56" s="42"/>
      <c r="G56" s="4"/>
      <c r="H56" s="4"/>
      <c r="I56" s="4"/>
    </row>
    <row r="57" spans="1:9" ht="14.25">
      <c r="A57" s="4"/>
      <c r="B57" s="4"/>
      <c r="C57" s="4"/>
      <c r="D57" s="42"/>
      <c r="E57" s="42"/>
      <c r="F57" s="42"/>
      <c r="G57" s="4"/>
      <c r="H57" s="4"/>
      <c r="I57" s="4"/>
    </row>
    <row r="58" spans="1:9" ht="14.25">
      <c r="A58" s="4"/>
      <c r="B58" s="4"/>
      <c r="C58" s="4"/>
      <c r="D58" s="42"/>
      <c r="E58" s="42"/>
      <c r="F58" s="42"/>
      <c r="G58" s="4"/>
      <c r="H58" s="4"/>
      <c r="I58" s="4"/>
    </row>
    <row r="59" spans="1:9" ht="14.25">
      <c r="A59" s="4"/>
      <c r="B59" s="4"/>
      <c r="C59" s="4"/>
      <c r="D59" s="42"/>
      <c r="E59" s="42"/>
      <c r="F59" s="42"/>
      <c r="G59" s="4"/>
      <c r="H59" s="4"/>
      <c r="I59" s="4"/>
    </row>
    <row r="60" spans="1:9" ht="14.25">
      <c r="A60" s="4"/>
      <c r="B60" s="4"/>
      <c r="C60" s="4"/>
      <c r="D60" s="42"/>
      <c r="E60" s="42"/>
      <c r="F60" s="42"/>
      <c r="G60" s="4"/>
      <c r="H60" s="4"/>
      <c r="I60" s="4"/>
    </row>
    <row r="61" spans="1:9" ht="14.25">
      <c r="A61" s="4"/>
      <c r="B61" s="4"/>
      <c r="C61" s="4"/>
      <c r="D61" s="42"/>
      <c r="E61" s="42"/>
      <c r="F61" s="42"/>
      <c r="G61" s="4"/>
      <c r="H61" s="4"/>
      <c r="I61" s="4"/>
    </row>
    <row r="62" spans="1:9" ht="14.25">
      <c r="A62" s="4"/>
      <c r="B62" s="4"/>
      <c r="C62" s="4"/>
      <c r="D62" s="42"/>
      <c r="E62" s="42"/>
      <c r="F62" s="42"/>
      <c r="G62" s="4"/>
      <c r="H62" s="4"/>
      <c r="I62" s="4"/>
    </row>
    <row r="63" spans="1:9" ht="14.25">
      <c r="A63" s="4"/>
      <c r="B63" s="4"/>
      <c r="C63" s="4"/>
      <c r="D63" s="42"/>
      <c r="E63" s="42"/>
      <c r="F63" s="42"/>
      <c r="G63" s="4"/>
      <c r="H63" s="4"/>
      <c r="I63" s="4"/>
    </row>
    <row r="64" spans="1:9" ht="14.25">
      <c r="A64" s="4"/>
      <c r="B64" s="4"/>
      <c r="C64" s="4"/>
      <c r="D64" s="42"/>
      <c r="E64" s="42"/>
      <c r="F64" s="42"/>
      <c r="G64" s="4"/>
      <c r="H64" s="4"/>
      <c r="I64" s="4"/>
    </row>
    <row r="65" spans="1:9" ht="14.25">
      <c r="A65" s="4"/>
      <c r="B65" s="4"/>
      <c r="C65" s="4"/>
      <c r="D65" s="42"/>
      <c r="E65" s="42"/>
      <c r="F65" s="42"/>
      <c r="G65" s="4"/>
      <c r="H65" s="4"/>
      <c r="I65" s="4"/>
    </row>
    <row r="66" spans="1:9" ht="14.25">
      <c r="A66" s="4"/>
      <c r="B66" s="4"/>
      <c r="C66" s="4"/>
      <c r="D66" s="42"/>
      <c r="E66" s="42"/>
      <c r="F66" s="42"/>
      <c r="G66" s="4"/>
      <c r="H66" s="4"/>
      <c r="I66" s="4"/>
    </row>
    <row r="67" spans="1:9" ht="14.25">
      <c r="A67" s="4"/>
      <c r="B67" s="4"/>
      <c r="C67" s="4"/>
      <c r="D67" s="42"/>
      <c r="E67" s="42"/>
      <c r="F67" s="42"/>
      <c r="G67" s="4"/>
      <c r="H67" s="4"/>
      <c r="I67" s="4"/>
    </row>
    <row r="68" spans="1:9" ht="14.25">
      <c r="A68" s="4"/>
      <c r="B68" s="4"/>
      <c r="C68" s="4"/>
      <c r="D68" s="42"/>
      <c r="E68" s="42"/>
      <c r="F68" s="42"/>
      <c r="G68" s="4"/>
      <c r="H68" s="4"/>
      <c r="I68" s="4"/>
    </row>
  </sheetData>
  <printOptions/>
  <pageMargins left="0.75" right="0.75" top="0.5" bottom="0.59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32" sqref="I32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73"/>
    </row>
    <row r="2" spans="1:4" ht="15.75">
      <c r="A2" s="2" t="s">
        <v>217</v>
      </c>
      <c r="B2" s="4"/>
      <c r="C2" s="4"/>
      <c r="D2" s="4"/>
    </row>
    <row r="3" spans="1:4" ht="15.75">
      <c r="A3" s="3" t="s">
        <v>138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7"/>
      <c r="B5" s="47"/>
      <c r="C5" s="47"/>
      <c r="D5" s="47"/>
      <c r="E5" s="48" t="s">
        <v>16</v>
      </c>
      <c r="F5" s="49"/>
      <c r="G5" s="49" t="s">
        <v>18</v>
      </c>
      <c r="H5" s="49"/>
      <c r="I5" s="48" t="s">
        <v>19</v>
      </c>
      <c r="J5" s="49"/>
      <c r="K5" s="49" t="s">
        <v>18</v>
      </c>
    </row>
    <row r="6" spans="1:11" ht="15">
      <c r="A6" s="47"/>
      <c r="B6" s="47"/>
      <c r="C6" s="47"/>
      <c r="D6" s="47"/>
      <c r="E6" s="48" t="s">
        <v>17</v>
      </c>
      <c r="F6" s="49"/>
      <c r="G6" s="49" t="s">
        <v>17</v>
      </c>
      <c r="H6" s="49"/>
      <c r="I6" s="48" t="s">
        <v>20</v>
      </c>
      <c r="J6" s="49"/>
      <c r="K6" s="49" t="s">
        <v>20</v>
      </c>
    </row>
    <row r="7" spans="1:11" ht="15">
      <c r="A7" s="47"/>
      <c r="B7" s="47"/>
      <c r="C7" s="47"/>
      <c r="D7" s="47"/>
      <c r="E7" s="50" t="s">
        <v>216</v>
      </c>
      <c r="F7" s="49"/>
      <c r="G7" s="51" t="s">
        <v>139</v>
      </c>
      <c r="H7" s="49"/>
      <c r="I7" s="52" t="str">
        <f>+E7</f>
        <v>31/12/2003</v>
      </c>
      <c r="J7" s="49"/>
      <c r="K7" s="53" t="str">
        <f>+G7</f>
        <v>31/12/2002</v>
      </c>
    </row>
    <row r="8" spans="1:11" ht="15">
      <c r="A8" s="47"/>
      <c r="B8" s="47"/>
      <c r="C8" s="47"/>
      <c r="D8" s="47"/>
      <c r="E8" s="48" t="s">
        <v>6</v>
      </c>
      <c r="F8" s="49"/>
      <c r="G8" s="49" t="s">
        <v>6</v>
      </c>
      <c r="H8" s="49"/>
      <c r="I8" s="48" t="s">
        <v>6</v>
      </c>
      <c r="J8" s="49"/>
      <c r="K8" s="49" t="s">
        <v>6</v>
      </c>
    </row>
    <row r="9" spans="1:11" ht="15">
      <c r="A9" s="47"/>
      <c r="B9" s="47"/>
      <c r="C9" s="47"/>
      <c r="D9" s="47"/>
      <c r="E9" s="54"/>
      <c r="F9" s="54"/>
      <c r="G9" s="54"/>
      <c r="H9" s="54"/>
      <c r="I9" s="55"/>
      <c r="J9" s="54"/>
      <c r="K9" s="54"/>
    </row>
    <row r="10" spans="1:11" ht="14.25">
      <c r="A10" s="47" t="s">
        <v>21</v>
      </c>
      <c r="B10" s="47"/>
      <c r="C10" s="47"/>
      <c r="D10" s="47"/>
      <c r="E10" s="56">
        <v>5207</v>
      </c>
      <c r="F10" s="56"/>
      <c r="G10" s="56">
        <v>8182</v>
      </c>
      <c r="H10" s="56"/>
      <c r="I10" s="56">
        <f>5537+7981+8777+E10</f>
        <v>27502</v>
      </c>
      <c r="J10" s="56"/>
      <c r="K10" s="56">
        <f>5340+5761+6985+G10</f>
        <v>26268</v>
      </c>
    </row>
    <row r="11" spans="1:11" ht="14.25">
      <c r="A11" s="47"/>
      <c r="B11" s="47"/>
      <c r="C11" s="47"/>
      <c r="D11" s="47"/>
      <c r="E11" s="56"/>
      <c r="F11" s="56"/>
      <c r="G11" s="56"/>
      <c r="H11" s="56"/>
      <c r="I11" s="56"/>
      <c r="J11" s="56"/>
      <c r="K11" s="56"/>
    </row>
    <row r="12" spans="1:11" ht="14.25">
      <c r="A12" s="47" t="s">
        <v>22</v>
      </c>
      <c r="B12" s="47"/>
      <c r="C12" s="47"/>
      <c r="D12" s="47"/>
      <c r="E12" s="56">
        <v>-5847</v>
      </c>
      <c r="F12" s="56"/>
      <c r="G12" s="56">
        <v>-11122</v>
      </c>
      <c r="H12" s="56"/>
      <c r="I12" s="56">
        <f>-5919-307-1020-61-9171-8911+E12</f>
        <v>-31236</v>
      </c>
      <c r="J12" s="56"/>
      <c r="K12" s="56">
        <f>-22710+G12</f>
        <v>-33832</v>
      </c>
    </row>
    <row r="13" spans="1:11" ht="14.25">
      <c r="A13" s="47"/>
      <c r="B13" s="47"/>
      <c r="C13" s="47"/>
      <c r="D13" s="47"/>
      <c r="E13" s="56"/>
      <c r="F13" s="56"/>
      <c r="G13" s="56"/>
      <c r="H13" s="56"/>
      <c r="I13" s="56"/>
      <c r="J13" s="56"/>
      <c r="K13" s="56"/>
    </row>
    <row r="14" spans="1:11" ht="14.25">
      <c r="A14" s="47" t="s">
        <v>23</v>
      </c>
      <c r="B14" s="47"/>
      <c r="C14" s="47"/>
      <c r="D14" s="47"/>
      <c r="E14" s="57">
        <v>123</v>
      </c>
      <c r="F14" s="56"/>
      <c r="G14" s="57">
        <v>46</v>
      </c>
      <c r="H14" s="56"/>
      <c r="I14" s="57">
        <f>54+104+124+E14</f>
        <v>405</v>
      </c>
      <c r="J14" s="56"/>
      <c r="K14" s="57">
        <f>10+44+18+G14</f>
        <v>118</v>
      </c>
    </row>
    <row r="15" spans="1:11" ht="14.25">
      <c r="A15" s="47"/>
      <c r="B15" s="47"/>
      <c r="C15" s="47"/>
      <c r="D15" s="47"/>
      <c r="E15" s="56"/>
      <c r="F15" s="56"/>
      <c r="G15" s="56"/>
      <c r="H15" s="56"/>
      <c r="I15" s="56"/>
      <c r="J15" s="56"/>
      <c r="K15" s="56"/>
    </row>
    <row r="16" spans="1:11" ht="14.25">
      <c r="A16" s="47" t="s">
        <v>24</v>
      </c>
      <c r="B16" s="47"/>
      <c r="C16" s="47"/>
      <c r="D16" s="47"/>
      <c r="E16" s="56">
        <f>+E14+E12+E10</f>
        <v>-517</v>
      </c>
      <c r="F16" s="56"/>
      <c r="G16" s="56">
        <f>+G14+G12+G10</f>
        <v>-2894</v>
      </c>
      <c r="H16" s="56"/>
      <c r="I16" s="56">
        <f>+I14+I12+I10</f>
        <v>-3329</v>
      </c>
      <c r="J16" s="56"/>
      <c r="K16" s="56">
        <f>+K14+K12+K10</f>
        <v>-7446</v>
      </c>
    </row>
    <row r="17" spans="1:11" ht="14.25">
      <c r="A17" s="47"/>
      <c r="B17" s="47"/>
      <c r="C17" s="47"/>
      <c r="D17" s="47"/>
      <c r="E17" s="56"/>
      <c r="F17" s="56"/>
      <c r="G17" s="56"/>
      <c r="H17" s="56"/>
      <c r="I17" s="56"/>
      <c r="J17" s="56"/>
      <c r="K17" s="56"/>
    </row>
    <row r="18" spans="1:11" ht="14.25">
      <c r="A18" s="47" t="s">
        <v>25</v>
      </c>
      <c r="B18" s="47"/>
      <c r="C18" s="47"/>
      <c r="D18" s="47"/>
      <c r="E18" s="56">
        <v>-183</v>
      </c>
      <c r="F18" s="56"/>
      <c r="G18" s="56">
        <v>-209</v>
      </c>
      <c r="H18" s="56"/>
      <c r="I18" s="56">
        <f>-164-183-190+E18</f>
        <v>-720</v>
      </c>
      <c r="J18" s="56"/>
      <c r="K18" s="56">
        <f>-491+G18</f>
        <v>-700</v>
      </c>
    </row>
    <row r="19" spans="1:11" ht="14.25">
      <c r="A19" s="47"/>
      <c r="B19" s="47"/>
      <c r="C19" s="47"/>
      <c r="D19" s="47"/>
      <c r="E19" s="56"/>
      <c r="F19" s="56"/>
      <c r="G19" s="56"/>
      <c r="H19" s="56"/>
      <c r="I19" s="56"/>
      <c r="J19" s="56"/>
      <c r="K19" s="56"/>
    </row>
    <row r="20" spans="1:11" ht="14.25">
      <c r="A20" s="47" t="s">
        <v>26</v>
      </c>
      <c r="B20" s="47"/>
      <c r="C20" s="47"/>
      <c r="D20" s="47"/>
      <c r="E20" s="58">
        <v>155</v>
      </c>
      <c r="F20" s="59"/>
      <c r="G20" s="58">
        <v>0</v>
      </c>
      <c r="H20" s="59"/>
      <c r="I20" s="58">
        <f>+E20</f>
        <v>155</v>
      </c>
      <c r="J20" s="59"/>
      <c r="K20" s="58">
        <v>0</v>
      </c>
    </row>
    <row r="21" spans="1:11" ht="14.25">
      <c r="A21" s="47"/>
      <c r="B21" s="47"/>
      <c r="C21" s="47"/>
      <c r="D21" s="47"/>
      <c r="E21" s="59"/>
      <c r="F21" s="59"/>
      <c r="G21" s="59"/>
      <c r="H21" s="59"/>
      <c r="I21" s="59"/>
      <c r="J21" s="59"/>
      <c r="K21" s="59"/>
    </row>
    <row r="22" spans="1:11" ht="14.25">
      <c r="A22" s="47" t="s">
        <v>27</v>
      </c>
      <c r="B22" s="47"/>
      <c r="C22" s="47"/>
      <c r="D22" s="47"/>
      <c r="E22" s="56">
        <f>SUM(E16:E20)</f>
        <v>-545</v>
      </c>
      <c r="F22" s="56"/>
      <c r="G22" s="56">
        <f>SUM(G16:G20)</f>
        <v>-3103</v>
      </c>
      <c r="H22" s="56"/>
      <c r="I22" s="56">
        <f>SUM(I16:I20)</f>
        <v>-3894</v>
      </c>
      <c r="J22" s="56"/>
      <c r="K22" s="56">
        <f>SUM(K16:K20)</f>
        <v>-8146</v>
      </c>
    </row>
    <row r="23" spans="1:11" ht="14.25">
      <c r="A23" s="47" t="s">
        <v>28</v>
      </c>
      <c r="B23" s="47"/>
      <c r="C23" s="47"/>
      <c r="D23" s="47"/>
      <c r="E23" s="59"/>
      <c r="F23" s="59"/>
      <c r="G23" s="59"/>
      <c r="H23" s="59"/>
      <c r="I23" s="59"/>
      <c r="J23" s="59"/>
      <c r="K23" s="59"/>
    </row>
    <row r="24" spans="1:11" ht="14.25">
      <c r="A24" s="47"/>
      <c r="B24" s="47"/>
      <c r="C24" s="47"/>
      <c r="D24" s="47"/>
      <c r="E24" s="59"/>
      <c r="F24" s="59"/>
      <c r="G24" s="59"/>
      <c r="H24" s="59"/>
      <c r="I24" s="59"/>
      <c r="J24" s="59"/>
      <c r="K24" s="59"/>
    </row>
    <row r="25" spans="1:11" ht="14.25">
      <c r="A25" s="47" t="s">
        <v>29</v>
      </c>
      <c r="B25" s="47"/>
      <c r="C25" s="47"/>
      <c r="D25" s="47"/>
      <c r="E25" s="58">
        <v>0</v>
      </c>
      <c r="F25" s="59"/>
      <c r="G25" s="57">
        <v>-48</v>
      </c>
      <c r="H25" s="59"/>
      <c r="I25" s="58">
        <v>0</v>
      </c>
      <c r="J25" s="59"/>
      <c r="K25" s="57">
        <f>+G25</f>
        <v>-48</v>
      </c>
    </row>
    <row r="26" spans="1:11" ht="14.25">
      <c r="A26" s="47"/>
      <c r="B26" s="47"/>
      <c r="C26" s="47"/>
      <c r="D26" s="47"/>
      <c r="E26" s="59"/>
      <c r="F26" s="59"/>
      <c r="G26" s="59"/>
      <c r="H26" s="59"/>
      <c r="I26" s="59"/>
      <c r="J26" s="59"/>
      <c r="K26" s="59"/>
    </row>
    <row r="27" spans="1:11" ht="14.25">
      <c r="A27" s="47" t="s">
        <v>27</v>
      </c>
      <c r="B27" s="47"/>
      <c r="C27" s="47"/>
      <c r="D27" s="47"/>
      <c r="E27" s="56">
        <f>+E22+E25</f>
        <v>-545</v>
      </c>
      <c r="F27" s="56"/>
      <c r="G27" s="56">
        <f>+G22+G25</f>
        <v>-3151</v>
      </c>
      <c r="H27" s="56"/>
      <c r="I27" s="56">
        <f>+I22+I25</f>
        <v>-3894</v>
      </c>
      <c r="J27" s="56"/>
      <c r="K27" s="56">
        <f>+K22+K25</f>
        <v>-8194</v>
      </c>
    </row>
    <row r="28" spans="1:11" ht="14.25">
      <c r="A28" s="47" t="s">
        <v>30</v>
      </c>
      <c r="B28" s="47"/>
      <c r="C28" s="47"/>
      <c r="D28" s="47"/>
      <c r="E28" s="59"/>
      <c r="F28" s="59"/>
      <c r="G28" s="59"/>
      <c r="H28" s="59"/>
      <c r="I28" s="59"/>
      <c r="J28" s="59"/>
      <c r="K28" s="59"/>
    </row>
    <row r="29" spans="1:11" ht="14.25">
      <c r="A29" s="47"/>
      <c r="B29" s="47"/>
      <c r="C29" s="47"/>
      <c r="D29" s="47"/>
      <c r="E29" s="59"/>
      <c r="F29" s="59"/>
      <c r="G29" s="59"/>
      <c r="H29" s="59"/>
      <c r="I29" s="59"/>
      <c r="J29" s="59"/>
      <c r="K29" s="59"/>
    </row>
    <row r="30" spans="1:11" ht="14.25">
      <c r="A30" s="47" t="s">
        <v>31</v>
      </c>
      <c r="B30" s="47"/>
      <c r="C30" s="47"/>
      <c r="D30" s="47"/>
      <c r="E30" s="57">
        <v>0</v>
      </c>
      <c r="F30" s="59"/>
      <c r="G30" s="58">
        <v>-20</v>
      </c>
      <c r="H30" s="59"/>
      <c r="I30" s="57">
        <f>17+6+0+E30</f>
        <v>23</v>
      </c>
      <c r="J30" s="59"/>
      <c r="K30" s="58">
        <f>20+G30</f>
        <v>0</v>
      </c>
    </row>
    <row r="31" spans="1:11" ht="14.25">
      <c r="A31" s="47"/>
      <c r="B31" s="47"/>
      <c r="C31" s="47"/>
      <c r="D31" s="47"/>
      <c r="E31" s="59"/>
      <c r="F31" s="59"/>
      <c r="G31" s="59"/>
      <c r="H31" s="59"/>
      <c r="I31" s="59"/>
      <c r="J31" s="59"/>
      <c r="K31" s="59"/>
    </row>
    <row r="32" spans="1:11" ht="15" thickBot="1">
      <c r="A32" s="47" t="s">
        <v>45</v>
      </c>
      <c r="B32" s="47"/>
      <c r="C32" s="47"/>
      <c r="D32" s="47"/>
      <c r="E32" s="60">
        <f>+E30+E27</f>
        <v>-545</v>
      </c>
      <c r="F32" s="61"/>
      <c r="G32" s="60">
        <f>+G30+G27</f>
        <v>-3171</v>
      </c>
      <c r="H32" s="61"/>
      <c r="I32" s="60">
        <f>+I30+I27</f>
        <v>-3871</v>
      </c>
      <c r="J32" s="61"/>
      <c r="K32" s="60">
        <f>+K30+K27</f>
        <v>-8194</v>
      </c>
    </row>
    <row r="33" spans="1:11" ht="15" thickTop="1">
      <c r="A33" s="47"/>
      <c r="B33" s="47"/>
      <c r="C33" s="47"/>
      <c r="D33" s="47"/>
      <c r="E33" s="59"/>
      <c r="F33" s="62"/>
      <c r="G33" s="59"/>
      <c r="H33" s="62"/>
      <c r="I33" s="59"/>
      <c r="J33" s="62"/>
      <c r="K33" s="59"/>
    </row>
    <row r="34" spans="1:11" ht="14.25">
      <c r="A34" s="47"/>
      <c r="B34" s="47"/>
      <c r="C34" s="47"/>
      <c r="D34" s="47"/>
      <c r="E34" s="59"/>
      <c r="F34" s="59"/>
      <c r="G34" s="59"/>
      <c r="H34" s="59"/>
      <c r="I34" s="59"/>
      <c r="J34" s="59"/>
      <c r="K34" s="59"/>
    </row>
    <row r="35" spans="1:11" ht="14.25">
      <c r="A35" s="47" t="s">
        <v>32</v>
      </c>
      <c r="B35" s="47"/>
      <c r="C35" s="47"/>
      <c r="D35" s="47"/>
      <c r="E35" s="59" t="s">
        <v>15</v>
      </c>
      <c r="F35" s="59"/>
      <c r="G35" s="59"/>
      <c r="H35" s="59"/>
      <c r="I35" s="59" t="s">
        <v>15</v>
      </c>
      <c r="J35" s="59"/>
      <c r="K35" s="59"/>
    </row>
    <row r="36" spans="1:11" ht="14.25">
      <c r="A36" s="47" t="s">
        <v>33</v>
      </c>
      <c r="B36" s="47"/>
      <c r="C36" s="47"/>
      <c r="D36" s="47"/>
      <c r="E36" s="72">
        <f>+E32/19999*100</f>
        <v>-2.7251362568128408</v>
      </c>
      <c r="F36" s="56"/>
      <c r="G36" s="72">
        <f>+G32/19999*100</f>
        <v>-15.85579278963948</v>
      </c>
      <c r="H36" s="56"/>
      <c r="I36" s="72">
        <f>+I32/19999*100</f>
        <v>-19.35596779838992</v>
      </c>
      <c r="J36" s="56"/>
      <c r="K36" s="72">
        <f>+K32/19999*100</f>
        <v>-40.97204860243012</v>
      </c>
    </row>
    <row r="37" spans="1:11" ht="14.25">
      <c r="A37" s="47" t="s">
        <v>34</v>
      </c>
      <c r="B37" s="47"/>
      <c r="C37" s="47"/>
      <c r="D37" s="47"/>
      <c r="E37" s="49" t="s">
        <v>284</v>
      </c>
      <c r="F37" s="49"/>
      <c r="G37" s="49" t="s">
        <v>284</v>
      </c>
      <c r="H37" s="49"/>
      <c r="I37" s="49" t="s">
        <v>284</v>
      </c>
      <c r="J37" s="49"/>
      <c r="K37" s="49" t="s">
        <v>284</v>
      </c>
    </row>
    <row r="38" spans="1:11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4.25">
      <c r="A40" s="47" t="s">
        <v>285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2" spans="1:4" ht="12.75">
      <c r="A42" s="10" t="s">
        <v>162</v>
      </c>
      <c r="B42" s="10"/>
      <c r="C42" s="10"/>
      <c r="D42" s="10"/>
    </row>
    <row r="43" spans="1:4" ht="12.75">
      <c r="A43" s="10" t="s">
        <v>163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L11" sqref="L1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73"/>
    </row>
    <row r="2" spans="1:4" ht="15">
      <c r="A2" s="11" t="s">
        <v>218</v>
      </c>
      <c r="B2" s="4"/>
      <c r="C2" s="4"/>
      <c r="D2" s="4"/>
    </row>
    <row r="3" spans="1:4" ht="15.75">
      <c r="A3" s="3" t="s">
        <v>140</v>
      </c>
      <c r="B3" s="3"/>
      <c r="C3" s="3"/>
      <c r="D3" s="3"/>
    </row>
    <row r="6" spans="5:13" ht="15">
      <c r="E6" s="77" t="s">
        <v>38</v>
      </c>
      <c r="F6" s="77"/>
      <c r="G6" s="77"/>
      <c r="H6" s="77"/>
      <c r="I6" s="77"/>
      <c r="J6" s="11"/>
      <c r="K6" s="75" t="s">
        <v>39</v>
      </c>
      <c r="L6" s="76"/>
      <c r="M6" s="76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286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11" t="s">
        <v>219</v>
      </c>
      <c r="B13" s="11"/>
      <c r="C13" s="11"/>
      <c r="D13" s="11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">
      <c r="A14" s="14" t="s">
        <v>220</v>
      </c>
      <c r="B14" s="14"/>
      <c r="C14" s="14"/>
      <c r="D14" s="1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>
      <c r="A15" s="4"/>
      <c r="B15" s="4"/>
      <c r="C15" s="4"/>
      <c r="D15" s="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>
      <c r="A16" s="4" t="s">
        <v>167</v>
      </c>
      <c r="B16" s="4"/>
      <c r="C16" s="4"/>
      <c r="D16" s="4"/>
      <c r="E16" s="45">
        <v>19999</v>
      </c>
      <c r="F16" s="45"/>
      <c r="G16" s="45">
        <v>6460</v>
      </c>
      <c r="H16" s="34"/>
      <c r="I16" s="34">
        <v>0</v>
      </c>
      <c r="J16" s="34"/>
      <c r="K16" s="45">
        <v>-8040</v>
      </c>
      <c r="L16" s="45"/>
      <c r="M16" s="45">
        <f>SUM(E16:K16)</f>
        <v>18419</v>
      </c>
    </row>
    <row r="17" spans="1:13" ht="14.25">
      <c r="A17" s="4"/>
      <c r="B17" s="4"/>
      <c r="C17" s="4"/>
      <c r="D17" s="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4.25">
      <c r="A18" s="4" t="s">
        <v>305</v>
      </c>
      <c r="B18" s="4"/>
      <c r="C18" s="4"/>
      <c r="D18" s="4"/>
      <c r="E18" s="34">
        <v>0</v>
      </c>
      <c r="F18" s="34"/>
      <c r="G18" s="34">
        <v>0</v>
      </c>
      <c r="H18" s="34"/>
      <c r="I18" s="34">
        <v>0</v>
      </c>
      <c r="J18" s="34"/>
      <c r="K18" s="45">
        <f>+'P&amp;L'!I32</f>
        <v>-3871</v>
      </c>
      <c r="L18" s="34"/>
      <c r="M18" s="45">
        <f>SUM(E18:K18)</f>
        <v>-3871</v>
      </c>
    </row>
    <row r="19" spans="1:13" ht="14.25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>
      <c r="A20" s="4" t="s">
        <v>306</v>
      </c>
      <c r="B20" s="4"/>
      <c r="C20" s="4"/>
      <c r="D20" s="4"/>
      <c r="E20" s="34"/>
      <c r="F20" s="34"/>
      <c r="G20" s="34"/>
      <c r="H20" s="34"/>
      <c r="I20" s="34" t="s">
        <v>15</v>
      </c>
      <c r="J20" s="34"/>
      <c r="K20" s="34"/>
      <c r="L20" s="34"/>
      <c r="M20" s="34"/>
    </row>
    <row r="21" spans="1:13" ht="14.25">
      <c r="A21" s="4" t="s">
        <v>221</v>
      </c>
      <c r="B21" s="4"/>
      <c r="C21" s="4"/>
      <c r="D21" s="4"/>
      <c r="E21" s="34">
        <v>0</v>
      </c>
      <c r="F21" s="34"/>
      <c r="G21" s="34">
        <v>0</v>
      </c>
      <c r="H21" s="34"/>
      <c r="I21" s="34">
        <v>0</v>
      </c>
      <c r="J21" s="34"/>
      <c r="K21" s="34">
        <v>0</v>
      </c>
      <c r="L21" s="34"/>
      <c r="M21" s="45">
        <f>SUM(E21:K21)</f>
        <v>0</v>
      </c>
    </row>
    <row r="22" spans="1:13" ht="14.25">
      <c r="A22" s="4"/>
      <c r="B22" s="4"/>
      <c r="C22" s="4"/>
      <c r="D22" s="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4.25">
      <c r="A23" s="4" t="s">
        <v>287</v>
      </c>
      <c r="B23" s="4"/>
      <c r="C23" s="4"/>
      <c r="D23" s="4"/>
      <c r="E23" s="63">
        <f>SUM(E16:E22)</f>
        <v>19999</v>
      </c>
      <c r="F23" s="45"/>
      <c r="G23" s="63">
        <f>SUM(G16:G22)</f>
        <v>6460</v>
      </c>
      <c r="H23" s="34"/>
      <c r="I23" s="63">
        <f>SUM(I16:I22)</f>
        <v>0</v>
      </c>
      <c r="J23" s="34"/>
      <c r="K23" s="63">
        <f>SUM(K16:K22)</f>
        <v>-11911</v>
      </c>
      <c r="L23" s="45"/>
      <c r="M23" s="63">
        <f>SUM(M16:M22)</f>
        <v>14548</v>
      </c>
    </row>
    <row r="24" spans="1:13" ht="14.25">
      <c r="A24" s="4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4.25">
      <c r="A25" s="4"/>
      <c r="B25" s="4"/>
      <c r="C25" s="4"/>
      <c r="D25" s="4"/>
      <c r="E25" s="34"/>
      <c r="F25" s="34"/>
      <c r="G25" s="34"/>
      <c r="H25" s="34"/>
      <c r="I25" s="34"/>
      <c r="J25" s="34"/>
      <c r="K25" s="34"/>
      <c r="L25" s="34"/>
      <c r="M25" s="34"/>
    </row>
    <row r="27" spans="1:4" ht="14.25">
      <c r="A27" s="15" t="s">
        <v>46</v>
      </c>
      <c r="B27" s="15"/>
      <c r="C27" s="15"/>
      <c r="D27" s="15"/>
    </row>
    <row r="28" spans="1:4" ht="14.25">
      <c r="A28" s="15" t="s">
        <v>166</v>
      </c>
      <c r="B28" s="15"/>
      <c r="C28" s="15"/>
      <c r="D28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H69" sqref="H69"/>
    </sheetView>
  </sheetViews>
  <sheetFormatPr defaultColWidth="9.140625" defaultRowHeight="12.75"/>
  <cols>
    <col min="1" max="1" width="4.7109375" style="0" customWidth="1"/>
    <col min="8" max="8" width="12.7109375" style="0" customWidth="1"/>
  </cols>
  <sheetData>
    <row r="1" spans="1:8" ht="15.75">
      <c r="A1" s="2" t="s">
        <v>0</v>
      </c>
      <c r="B1" s="2"/>
      <c r="C1" s="2"/>
      <c r="H1" s="73"/>
    </row>
    <row r="2" spans="1:3" ht="14.25">
      <c r="A2" s="4" t="s">
        <v>1</v>
      </c>
      <c r="B2" s="4"/>
      <c r="C2" s="4"/>
    </row>
    <row r="3" spans="1:3" ht="15.75">
      <c r="A3" s="2" t="s">
        <v>141</v>
      </c>
      <c r="B3" s="2"/>
      <c r="C3" s="2"/>
    </row>
    <row r="4" spans="1:3" ht="15.75">
      <c r="A4" s="2" t="s">
        <v>15</v>
      </c>
      <c r="B4" s="2"/>
      <c r="C4" s="2"/>
    </row>
    <row r="5" ht="15">
      <c r="H5" s="12" t="s">
        <v>222</v>
      </c>
    </row>
    <row r="6" spans="1:8" ht="15">
      <c r="A6" s="4"/>
      <c r="B6" s="4"/>
      <c r="C6" s="4"/>
      <c r="D6" s="4"/>
      <c r="H6" s="18" t="s">
        <v>142</v>
      </c>
    </row>
    <row r="7" spans="1:8" ht="15">
      <c r="A7" s="4"/>
      <c r="B7" s="4"/>
      <c r="C7" s="4"/>
      <c r="D7" s="4"/>
      <c r="H7" s="31" t="s">
        <v>216</v>
      </c>
    </row>
    <row r="8" spans="1:8" ht="15">
      <c r="A8" s="4"/>
      <c r="B8" s="4"/>
      <c r="C8" s="4"/>
      <c r="D8" s="4"/>
      <c r="H8" s="12" t="s">
        <v>6</v>
      </c>
    </row>
    <row r="9" spans="1:7" ht="12.75">
      <c r="A9" s="13" t="s">
        <v>186</v>
      </c>
      <c r="G9" s="33"/>
    </row>
    <row r="10" spans="7:8" ht="12.75">
      <c r="G10" s="33"/>
      <c r="H10" s="64"/>
    </row>
    <row r="11" spans="1:8" ht="12.75">
      <c r="A11" s="13" t="s">
        <v>47</v>
      </c>
      <c r="H11" s="65">
        <f>+'P&amp;L'!I22</f>
        <v>-3894</v>
      </c>
    </row>
    <row r="12" ht="12.75">
      <c r="H12" s="65"/>
    </row>
    <row r="13" spans="1:8" ht="12.75">
      <c r="A13" t="s">
        <v>187</v>
      </c>
      <c r="H13" s="65"/>
    </row>
    <row r="14" ht="12.75">
      <c r="H14" s="65"/>
    </row>
    <row r="15" spans="2:8" ht="12.75">
      <c r="B15" t="s">
        <v>188</v>
      </c>
      <c r="H15" s="65">
        <v>7</v>
      </c>
    </row>
    <row r="16" spans="2:8" ht="12.75">
      <c r="B16" t="s">
        <v>189</v>
      </c>
      <c r="H16" s="65">
        <v>1527</v>
      </c>
    </row>
    <row r="17" spans="2:8" ht="12.75">
      <c r="B17" t="s">
        <v>279</v>
      </c>
      <c r="H17" s="65">
        <v>1</v>
      </c>
    </row>
    <row r="18" spans="2:8" ht="12.75">
      <c r="B18" t="s">
        <v>160</v>
      </c>
      <c r="H18" s="65">
        <v>84</v>
      </c>
    </row>
    <row r="19" spans="2:8" ht="12.75">
      <c r="B19" t="s">
        <v>206</v>
      </c>
      <c r="H19" s="65">
        <v>-71</v>
      </c>
    </row>
    <row r="20" spans="2:8" ht="12.75">
      <c r="B20" t="s">
        <v>298</v>
      </c>
      <c r="H20" s="65">
        <v>-155</v>
      </c>
    </row>
    <row r="21" spans="2:8" ht="12.75">
      <c r="B21" t="s">
        <v>190</v>
      </c>
      <c r="H21" s="65">
        <v>669</v>
      </c>
    </row>
    <row r="22" spans="2:8" ht="12.75">
      <c r="B22" t="s">
        <v>299</v>
      </c>
      <c r="H22" s="66">
        <v>-14</v>
      </c>
    </row>
    <row r="23" spans="1:8" ht="12.75">
      <c r="A23" s="13" t="s">
        <v>48</v>
      </c>
      <c r="H23" s="65">
        <f>SUM(H11:H22)</f>
        <v>-1846</v>
      </c>
    </row>
    <row r="24" spans="1:8" ht="12.75">
      <c r="A24" s="16" t="s">
        <v>49</v>
      </c>
      <c r="H24" s="65">
        <v>2465</v>
      </c>
    </row>
    <row r="25" spans="1:8" ht="12.75">
      <c r="A25" t="s">
        <v>209</v>
      </c>
      <c r="H25" s="65">
        <v>2022</v>
      </c>
    </row>
    <row r="26" spans="1:8" ht="12.75">
      <c r="A26" t="s">
        <v>210</v>
      </c>
      <c r="H26" s="65">
        <v>220</v>
      </c>
    </row>
    <row r="27" spans="1:8" ht="12.75">
      <c r="A27" t="s">
        <v>211</v>
      </c>
      <c r="H27" s="65">
        <v>-2679</v>
      </c>
    </row>
    <row r="28" spans="1:8" ht="12.75">
      <c r="A28" t="s">
        <v>50</v>
      </c>
      <c r="H28" s="65">
        <v>1086</v>
      </c>
    </row>
    <row r="29" spans="1:8" ht="12.75">
      <c r="A29" t="s">
        <v>300</v>
      </c>
      <c r="H29" s="66">
        <f>+'BS'!D28-'BS'!F28</f>
        <v>-121</v>
      </c>
    </row>
    <row r="30" spans="1:8" ht="12.75">
      <c r="A30" s="13" t="s">
        <v>301</v>
      </c>
      <c r="H30" s="65">
        <f>SUM(H23:H29)</f>
        <v>1147</v>
      </c>
    </row>
    <row r="31" spans="1:8" ht="12.75">
      <c r="A31" t="s">
        <v>52</v>
      </c>
      <c r="H31" s="66">
        <v>-544</v>
      </c>
    </row>
    <row r="32" spans="1:8" ht="12.75">
      <c r="A32" s="13" t="s">
        <v>212</v>
      </c>
      <c r="H32" s="65">
        <f>SUM(H30:H31)</f>
        <v>603</v>
      </c>
    </row>
    <row r="33" ht="12.75">
      <c r="H33" s="65"/>
    </row>
    <row r="34" spans="1:8" ht="12.75">
      <c r="A34" s="13" t="s">
        <v>191</v>
      </c>
      <c r="H34" s="65"/>
    </row>
    <row r="35" spans="1:8" ht="12.75">
      <c r="A35" t="s">
        <v>192</v>
      </c>
      <c r="H35" s="67">
        <v>-1050</v>
      </c>
    </row>
    <row r="36" spans="1:8" ht="12.75">
      <c r="A36" s="16" t="s">
        <v>207</v>
      </c>
      <c r="H36" s="68">
        <v>71</v>
      </c>
    </row>
    <row r="37" spans="1:8" ht="12.75">
      <c r="A37" s="16" t="s">
        <v>302</v>
      </c>
      <c r="H37" s="68">
        <v>10</v>
      </c>
    </row>
    <row r="38" spans="1:8" ht="12.75">
      <c r="A38" t="s">
        <v>51</v>
      </c>
      <c r="H38" s="69">
        <v>14</v>
      </c>
    </row>
    <row r="39" spans="1:8" ht="12.75">
      <c r="A39" s="13" t="s">
        <v>55</v>
      </c>
      <c r="H39" s="65">
        <f>SUM(H35:H38)</f>
        <v>-955</v>
      </c>
    </row>
    <row r="40" ht="12.75">
      <c r="H40" s="65"/>
    </row>
    <row r="41" spans="1:8" ht="12.75">
      <c r="A41" s="13" t="s">
        <v>193</v>
      </c>
      <c r="H41" s="65"/>
    </row>
    <row r="42" spans="1:8" ht="12.75">
      <c r="A42" t="s">
        <v>303</v>
      </c>
      <c r="H42" s="67">
        <v>61</v>
      </c>
    </row>
    <row r="43" spans="1:8" ht="12.75">
      <c r="A43" t="s">
        <v>194</v>
      </c>
      <c r="H43" s="68">
        <v>1929</v>
      </c>
    </row>
    <row r="44" spans="1:8" ht="12.75">
      <c r="A44" t="s">
        <v>195</v>
      </c>
      <c r="H44" s="68">
        <v>-3197</v>
      </c>
    </row>
    <row r="45" spans="1:8" ht="12.75">
      <c r="A45" t="s">
        <v>196</v>
      </c>
      <c r="H45" s="68">
        <v>-325</v>
      </c>
    </row>
    <row r="46" spans="1:8" ht="12.75">
      <c r="A46" t="s">
        <v>197</v>
      </c>
      <c r="H46" s="68">
        <v>-54</v>
      </c>
    </row>
    <row r="47" spans="1:8" ht="12.75">
      <c r="A47" t="s">
        <v>52</v>
      </c>
      <c r="H47" s="69">
        <v>-125</v>
      </c>
    </row>
    <row r="48" spans="1:8" ht="12.75">
      <c r="A48" s="13" t="s">
        <v>53</v>
      </c>
      <c r="H48" s="65">
        <f>SUM(H42:H47)</f>
        <v>-1711</v>
      </c>
    </row>
    <row r="49" ht="12.75">
      <c r="H49" s="66"/>
    </row>
    <row r="50" spans="1:8" ht="12.75">
      <c r="A50" s="13" t="s">
        <v>213</v>
      </c>
      <c r="H50" s="65">
        <f>+H48+H39+H32</f>
        <v>-2063</v>
      </c>
    </row>
    <row r="51" spans="1:8" ht="12.75">
      <c r="A51" s="13"/>
      <c r="H51" s="65"/>
    </row>
    <row r="52" spans="1:8" ht="12.75">
      <c r="A52" s="13" t="s">
        <v>205</v>
      </c>
      <c r="H52" s="65">
        <v>-4138</v>
      </c>
    </row>
    <row r="53" spans="1:8" ht="12.75">
      <c r="A53" s="13"/>
      <c r="H53" s="65"/>
    </row>
    <row r="54" spans="1:8" ht="13.5" thickBot="1">
      <c r="A54" s="13" t="s">
        <v>223</v>
      </c>
      <c r="H54" s="70">
        <f>SUM(H50:H53)</f>
        <v>-6201</v>
      </c>
    </row>
    <row r="55" ht="13.5" thickTop="1">
      <c r="H55" s="65"/>
    </row>
    <row r="56" spans="1:8" ht="12.75">
      <c r="A56" s="13" t="s">
        <v>198</v>
      </c>
      <c r="H56" s="65"/>
    </row>
    <row r="57" ht="12.75">
      <c r="H57" s="65"/>
    </row>
    <row r="58" spans="2:8" ht="12.75">
      <c r="B58" t="s">
        <v>304</v>
      </c>
      <c r="H58" s="65">
        <f>+'BS'!D19</f>
        <v>306</v>
      </c>
    </row>
    <row r="59" spans="2:8" ht="12.75">
      <c r="B59" t="s">
        <v>11</v>
      </c>
      <c r="H59" s="65">
        <f>+'BS'!D20</f>
        <v>428</v>
      </c>
    </row>
    <row r="60" spans="2:8" ht="12.75">
      <c r="B60" t="s">
        <v>54</v>
      </c>
      <c r="H60" s="65">
        <f>-notes!I210</f>
        <v>-6935</v>
      </c>
    </row>
    <row r="61" ht="13.5" thickBot="1">
      <c r="H61" s="70">
        <f>SUM(H58:H60)</f>
        <v>-6201</v>
      </c>
    </row>
    <row r="62" ht="13.5" thickTop="1">
      <c r="H62" s="65"/>
    </row>
    <row r="63" spans="5:8" ht="14.25">
      <c r="E63" s="7"/>
      <c r="H63" s="64"/>
    </row>
    <row r="64" spans="5:8" ht="14.25">
      <c r="E64" s="7"/>
      <c r="H64" s="64"/>
    </row>
    <row r="65" spans="5:8" ht="12.75">
      <c r="E65" s="5"/>
      <c r="H65" s="64"/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72">
      <selection activeCell="A101" sqref="A101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8.140625" style="0" customWidth="1"/>
    <col min="6" max="6" width="10.7109375" style="0" customWidth="1"/>
    <col min="7" max="7" width="18.7109375" style="0" customWidth="1"/>
    <col min="8" max="8" width="5.28125" style="0" customWidth="1"/>
    <col min="9" max="9" width="20.140625" style="0" customWidth="1"/>
    <col min="11" max="11" width="0.85546875" style="0" customWidth="1"/>
    <col min="12" max="12" width="2.7109375" style="0" customWidth="1"/>
  </cols>
  <sheetData>
    <row r="1" spans="1:11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73"/>
    </row>
    <row r="3" spans="1:6" ht="15">
      <c r="A3" s="20" t="s">
        <v>224</v>
      </c>
      <c r="C3" s="4"/>
      <c r="D3" s="4"/>
      <c r="E3" s="4"/>
      <c r="F3" s="4"/>
    </row>
    <row r="4" spans="1:6" ht="15">
      <c r="A4" s="20"/>
      <c r="C4" s="4"/>
      <c r="D4" s="4"/>
      <c r="E4" s="4"/>
      <c r="F4" s="4"/>
    </row>
    <row r="5" spans="1:6" ht="18">
      <c r="A5" s="21" t="s">
        <v>56</v>
      </c>
      <c r="C5" s="4"/>
      <c r="D5" s="4"/>
      <c r="E5" s="4"/>
      <c r="F5" s="4"/>
    </row>
    <row r="6" spans="1:6" ht="14.25">
      <c r="A6" s="4"/>
      <c r="C6" s="4"/>
      <c r="D6" s="4"/>
      <c r="E6" s="4"/>
      <c r="F6" s="4"/>
    </row>
    <row r="7" spans="1:6" ht="15">
      <c r="A7" s="22" t="s">
        <v>57</v>
      </c>
      <c r="B7" s="11" t="s">
        <v>58</v>
      </c>
      <c r="C7" s="4"/>
      <c r="D7" s="4"/>
      <c r="E7" s="4"/>
      <c r="F7" s="4"/>
    </row>
    <row r="8" spans="1:6" ht="14.25">
      <c r="A8" s="4"/>
      <c r="B8" s="4" t="s">
        <v>232</v>
      </c>
      <c r="C8" s="4"/>
      <c r="D8" s="4"/>
      <c r="E8" s="4"/>
      <c r="F8" s="4"/>
    </row>
    <row r="9" spans="1:6" ht="14.25">
      <c r="A9" s="4"/>
      <c r="B9" s="4" t="s">
        <v>280</v>
      </c>
      <c r="C9" s="4"/>
      <c r="D9" s="4"/>
      <c r="E9" s="4"/>
      <c r="F9" s="4"/>
    </row>
    <row r="10" spans="1:6" ht="14.25">
      <c r="A10" s="4"/>
      <c r="B10" s="4" t="s">
        <v>281</v>
      </c>
      <c r="C10" s="4"/>
      <c r="D10" s="4"/>
      <c r="E10" s="4"/>
      <c r="F10" s="4"/>
    </row>
    <row r="11" spans="1:6" ht="14.25">
      <c r="A11" s="4"/>
      <c r="B11" s="4" t="s">
        <v>282</v>
      </c>
      <c r="C11" s="4"/>
      <c r="D11" s="4"/>
      <c r="E11" s="4"/>
      <c r="F11" s="4"/>
    </row>
    <row r="12" spans="1:6" ht="14.25">
      <c r="A12" s="4"/>
      <c r="B12" s="4"/>
      <c r="C12" s="4"/>
      <c r="D12" s="4"/>
      <c r="E12" s="4"/>
      <c r="F12" s="4"/>
    </row>
    <row r="13" spans="1:6" ht="14.25">
      <c r="A13" s="4"/>
      <c r="B13" s="4" t="s">
        <v>175</v>
      </c>
      <c r="C13" s="4"/>
      <c r="D13" s="4"/>
      <c r="E13" s="4"/>
      <c r="F13" s="4"/>
    </row>
    <row r="14" spans="1:6" ht="14.25">
      <c r="A14" s="4"/>
      <c r="B14" s="4" t="s">
        <v>176</v>
      </c>
      <c r="C14" s="4"/>
      <c r="D14" s="4"/>
      <c r="E14" s="4"/>
      <c r="F14" s="4"/>
    </row>
    <row r="15" spans="1:6" ht="14.25">
      <c r="A15" s="4"/>
      <c r="B15" s="4" t="s">
        <v>308</v>
      </c>
      <c r="C15" s="4"/>
      <c r="D15" s="4"/>
      <c r="E15" s="4"/>
      <c r="F15" s="4"/>
    </row>
    <row r="16" spans="1:6" ht="14.25">
      <c r="A16" s="4"/>
      <c r="B16" s="4" t="s">
        <v>309</v>
      </c>
      <c r="C16" s="4"/>
      <c r="D16" s="4"/>
      <c r="E16" s="4"/>
      <c r="F16" s="4"/>
    </row>
    <row r="17" spans="1:6" ht="14.25">
      <c r="A17" s="4"/>
      <c r="B17" s="4" t="s">
        <v>310</v>
      </c>
      <c r="C17" s="4"/>
      <c r="D17" s="4"/>
      <c r="E17" s="4"/>
      <c r="F17" s="4"/>
    </row>
    <row r="18" spans="1:6" ht="14.25">
      <c r="A18" s="4"/>
      <c r="B18" s="4" t="s">
        <v>311</v>
      </c>
      <c r="C18" s="4"/>
      <c r="D18" s="4"/>
      <c r="E18" s="4"/>
      <c r="F18" s="4"/>
    </row>
    <row r="19" spans="1:6" ht="14.25">
      <c r="A19" s="4"/>
      <c r="B19" s="4"/>
      <c r="C19" s="4"/>
      <c r="D19" s="4"/>
      <c r="E19" s="4"/>
      <c r="F19" s="4"/>
    </row>
    <row r="20" spans="1:6" ht="14.25">
      <c r="A20" s="4"/>
      <c r="B20" s="4"/>
      <c r="C20" s="4"/>
      <c r="D20" s="4"/>
      <c r="E20" s="4"/>
      <c r="F20" s="4"/>
    </row>
    <row r="21" spans="1:6" ht="15">
      <c r="A21" s="22" t="s">
        <v>59</v>
      </c>
      <c r="B21" s="11" t="s">
        <v>60</v>
      </c>
      <c r="C21" s="4"/>
      <c r="D21" s="4"/>
      <c r="E21" s="4"/>
      <c r="F21" s="4"/>
    </row>
    <row r="22" spans="1:6" ht="14.25">
      <c r="A22" s="4"/>
      <c r="B22" s="23" t="s">
        <v>177</v>
      </c>
      <c r="C22" s="4"/>
      <c r="D22" s="4"/>
      <c r="E22" s="4"/>
      <c r="F22" s="4"/>
    </row>
    <row r="23" spans="1:6" ht="14.25">
      <c r="A23" s="4"/>
      <c r="B23" s="23" t="s">
        <v>61</v>
      </c>
      <c r="C23" s="4"/>
      <c r="D23" s="4"/>
      <c r="E23" s="4"/>
      <c r="F23" s="4"/>
    </row>
    <row r="24" spans="1:6" ht="14.25">
      <c r="A24" s="4"/>
      <c r="B24" s="23"/>
      <c r="C24" s="4"/>
      <c r="D24" s="4"/>
      <c r="E24" s="4"/>
      <c r="F24" s="4"/>
    </row>
    <row r="25" spans="1:6" ht="14.25">
      <c r="A25" s="4"/>
      <c r="B25" s="4"/>
      <c r="C25" s="4"/>
      <c r="D25" s="4"/>
      <c r="E25" s="4"/>
      <c r="F25" s="4"/>
    </row>
    <row r="26" spans="1:6" ht="15">
      <c r="A26" s="22" t="s">
        <v>62</v>
      </c>
      <c r="B26" s="11" t="s">
        <v>63</v>
      </c>
      <c r="C26" s="4"/>
      <c r="D26" s="4"/>
      <c r="E26" s="4"/>
      <c r="F26" s="4"/>
    </row>
    <row r="27" spans="1:6" ht="14.25">
      <c r="A27" s="4"/>
      <c r="B27" s="23" t="s">
        <v>64</v>
      </c>
      <c r="C27" s="4"/>
      <c r="D27" s="4"/>
      <c r="E27" s="4"/>
      <c r="F27" s="4"/>
    </row>
    <row r="28" spans="1:6" ht="14.25">
      <c r="A28" s="4"/>
      <c r="B28" s="4" t="s">
        <v>146</v>
      </c>
      <c r="C28" s="4"/>
      <c r="D28" s="4"/>
      <c r="E28" s="4"/>
      <c r="F28" s="4"/>
    </row>
    <row r="29" spans="1:6" ht="14.25">
      <c r="A29" s="4"/>
      <c r="B29" s="4"/>
      <c r="C29" s="4"/>
      <c r="D29" s="4"/>
      <c r="E29" s="4"/>
      <c r="F29" s="4"/>
    </row>
    <row r="30" spans="1:6" ht="14.25">
      <c r="A30" s="4"/>
      <c r="B30" s="4"/>
      <c r="C30" s="4"/>
      <c r="D30" s="4"/>
      <c r="E30" s="4"/>
      <c r="F30" s="4"/>
    </row>
    <row r="31" spans="1:6" ht="15">
      <c r="A31" s="22" t="s">
        <v>65</v>
      </c>
      <c r="B31" s="11" t="s">
        <v>246</v>
      </c>
      <c r="C31" s="4"/>
      <c r="D31" s="4"/>
      <c r="E31" s="4"/>
      <c r="F31" s="4"/>
    </row>
    <row r="32" spans="1:6" ht="14.25">
      <c r="A32" s="4"/>
      <c r="B32" s="4" t="s">
        <v>66</v>
      </c>
      <c r="C32" s="4"/>
      <c r="D32" s="4"/>
      <c r="E32" s="4"/>
      <c r="F32" s="4"/>
    </row>
    <row r="33" spans="1:6" ht="14.25">
      <c r="A33" s="4"/>
      <c r="B33" s="4" t="s">
        <v>168</v>
      </c>
      <c r="C33" s="4"/>
      <c r="D33" s="4"/>
      <c r="E33" s="4"/>
      <c r="F33" s="4"/>
    </row>
    <row r="34" spans="1:6" ht="14.25">
      <c r="A34" s="4"/>
      <c r="B34" s="4" t="s">
        <v>169</v>
      </c>
      <c r="C34" s="4"/>
      <c r="D34" s="4"/>
      <c r="E34" s="4"/>
      <c r="F34" s="4"/>
    </row>
    <row r="35" spans="1:6" ht="14.25">
      <c r="A35" s="4"/>
      <c r="B35" s="4"/>
      <c r="C35" s="4"/>
      <c r="D35" s="4"/>
      <c r="E35" s="4"/>
      <c r="F35" s="4"/>
    </row>
    <row r="36" spans="1:6" ht="14.25">
      <c r="A36" s="4"/>
      <c r="B36" s="4"/>
      <c r="C36" s="4"/>
      <c r="D36" s="4"/>
      <c r="E36" s="4"/>
      <c r="F36" s="4"/>
    </row>
    <row r="37" spans="1:6" ht="15">
      <c r="A37" s="22" t="s">
        <v>67</v>
      </c>
      <c r="B37" s="11" t="s">
        <v>68</v>
      </c>
      <c r="C37" s="4"/>
      <c r="D37" s="4"/>
      <c r="E37" s="4"/>
      <c r="F37" s="4"/>
    </row>
    <row r="38" spans="1:6" ht="14.25">
      <c r="A38" s="4"/>
      <c r="B38" s="4" t="s">
        <v>199</v>
      </c>
      <c r="C38" s="4"/>
      <c r="D38" s="4"/>
      <c r="E38" s="4"/>
      <c r="F38" s="4"/>
    </row>
    <row r="39" spans="1:6" ht="14.25">
      <c r="A39" s="4"/>
      <c r="B39" s="4" t="s">
        <v>200</v>
      </c>
      <c r="C39" s="4"/>
      <c r="D39" s="4"/>
      <c r="E39" s="4"/>
      <c r="F39" s="4"/>
    </row>
    <row r="40" spans="1:6" ht="14.25">
      <c r="A40" s="4"/>
      <c r="B40" s="23"/>
      <c r="C40" s="4"/>
      <c r="D40" s="4"/>
      <c r="E40" s="4"/>
      <c r="F40" s="4"/>
    </row>
    <row r="41" spans="1:6" ht="14.25">
      <c r="A41" s="4"/>
      <c r="B41" s="23"/>
      <c r="C41" s="4"/>
      <c r="D41" s="4"/>
      <c r="E41" s="4"/>
      <c r="F41" s="4"/>
    </row>
    <row r="42" spans="1:6" ht="15">
      <c r="A42" s="22" t="s">
        <v>69</v>
      </c>
      <c r="B42" s="24" t="s">
        <v>70</v>
      </c>
      <c r="C42" s="4"/>
      <c r="D42" s="4"/>
      <c r="E42" s="4"/>
      <c r="F42" s="4"/>
    </row>
    <row r="43" spans="1:6" ht="14.25">
      <c r="A43" s="4"/>
      <c r="B43" s="23" t="s">
        <v>71</v>
      </c>
      <c r="C43" s="4"/>
      <c r="D43" s="4"/>
      <c r="E43" s="4"/>
      <c r="F43" s="4"/>
    </row>
    <row r="44" spans="1:6" ht="14.25">
      <c r="A44" s="4"/>
      <c r="B44" s="23" t="s">
        <v>145</v>
      </c>
      <c r="C44" s="4"/>
      <c r="D44" s="4"/>
      <c r="E44" s="4"/>
      <c r="F44" s="4"/>
    </row>
    <row r="45" spans="1:6" ht="14.25">
      <c r="A45" s="4"/>
      <c r="B45" s="25"/>
      <c r="C45" s="4"/>
      <c r="D45" s="4"/>
      <c r="E45" s="4"/>
      <c r="F45" s="4"/>
    </row>
    <row r="46" spans="1:6" ht="14.25">
      <c r="A46" s="4"/>
      <c r="B46" s="4"/>
      <c r="C46" s="4"/>
      <c r="D46" s="4"/>
      <c r="E46" s="4"/>
      <c r="F46" s="4"/>
    </row>
    <row r="47" spans="1:6" ht="15">
      <c r="A47" s="22" t="s">
        <v>72</v>
      </c>
      <c r="B47" s="11" t="s">
        <v>73</v>
      </c>
      <c r="C47" s="4"/>
      <c r="D47" s="4"/>
      <c r="E47" s="4"/>
      <c r="F47" s="4"/>
    </row>
    <row r="48" spans="1:6" ht="14.25">
      <c r="A48" s="4"/>
      <c r="B48" s="23" t="s">
        <v>144</v>
      </c>
      <c r="C48" s="4"/>
      <c r="D48" s="4"/>
      <c r="E48" s="4"/>
      <c r="F48" s="4"/>
    </row>
    <row r="49" spans="1:6" ht="14.25">
      <c r="A49" s="4"/>
      <c r="B49" s="4" t="s">
        <v>15</v>
      </c>
      <c r="C49" s="4"/>
      <c r="D49" s="4"/>
      <c r="E49" s="4"/>
      <c r="F49" s="4"/>
    </row>
    <row r="50" spans="1:6" ht="14.25">
      <c r="A50" s="4"/>
      <c r="B50" s="4"/>
      <c r="C50" s="4"/>
      <c r="D50" s="4"/>
      <c r="E50" s="4"/>
      <c r="F50" s="4"/>
    </row>
    <row r="51" spans="1:6" ht="15">
      <c r="A51" s="22" t="s">
        <v>74</v>
      </c>
      <c r="B51" s="11" t="s">
        <v>75</v>
      </c>
      <c r="C51" s="4"/>
      <c r="D51" s="4"/>
      <c r="E51" s="4"/>
      <c r="F51" s="4"/>
    </row>
    <row r="52" spans="1:6" ht="14.25">
      <c r="A52" s="4"/>
      <c r="B52" s="23" t="s">
        <v>201</v>
      </c>
      <c r="C52" s="4"/>
      <c r="D52" s="4"/>
      <c r="E52" s="4"/>
      <c r="F52" s="4"/>
    </row>
    <row r="53" spans="1:6" ht="14.25">
      <c r="A53" s="4"/>
      <c r="B53" s="4" t="s">
        <v>202</v>
      </c>
      <c r="C53" s="4"/>
      <c r="D53" s="4"/>
      <c r="E53" s="4"/>
      <c r="F53" s="4"/>
    </row>
    <row r="54" spans="1:6" ht="14.25">
      <c r="A54" s="4"/>
      <c r="B54" s="4" t="s">
        <v>203</v>
      </c>
      <c r="C54" s="4"/>
      <c r="D54" s="4"/>
      <c r="E54" s="4"/>
      <c r="F54" s="4"/>
    </row>
    <row r="55" spans="1:6" ht="14.25">
      <c r="A55" s="4"/>
      <c r="B55" s="4" t="s">
        <v>204</v>
      </c>
      <c r="C55" s="4"/>
      <c r="D55" s="4"/>
      <c r="E55" s="4"/>
      <c r="F55" s="4"/>
    </row>
    <row r="56" spans="1:6" ht="14.25">
      <c r="A56" s="4"/>
      <c r="B56" s="4"/>
      <c r="C56" s="4"/>
      <c r="D56" s="4"/>
      <c r="E56" s="4"/>
      <c r="F56" s="4"/>
    </row>
    <row r="57" spans="1:6" ht="14.25">
      <c r="A57" s="4"/>
      <c r="B57" s="4"/>
      <c r="C57" s="4"/>
      <c r="D57" s="4"/>
      <c r="E57" s="4"/>
      <c r="F57" s="4"/>
    </row>
    <row r="58" spans="1:6" ht="15">
      <c r="A58" s="22" t="s">
        <v>76</v>
      </c>
      <c r="B58" s="11" t="s">
        <v>77</v>
      </c>
      <c r="C58" s="4"/>
      <c r="D58" s="4"/>
      <c r="E58" s="4"/>
      <c r="F58" s="4"/>
    </row>
    <row r="59" spans="1:6" ht="14.25">
      <c r="A59" s="4"/>
      <c r="B59" s="4" t="s">
        <v>178</v>
      </c>
      <c r="C59" s="4"/>
      <c r="D59" s="4"/>
      <c r="E59" s="4"/>
      <c r="F59" s="4"/>
    </row>
    <row r="60" spans="1:6" ht="14.25">
      <c r="A60" s="4"/>
      <c r="B60" s="4" t="s">
        <v>179</v>
      </c>
      <c r="C60" s="4"/>
      <c r="D60" s="4"/>
      <c r="E60" s="4"/>
      <c r="F60" s="4"/>
    </row>
    <row r="61" spans="1:6" ht="14.25">
      <c r="A61" s="4"/>
      <c r="B61" s="4"/>
      <c r="C61" s="4"/>
      <c r="D61" s="4"/>
      <c r="E61" s="4"/>
      <c r="F61" s="4"/>
    </row>
    <row r="62" spans="1:6" ht="14.25">
      <c r="A62" s="4"/>
      <c r="B62" s="4"/>
      <c r="C62" s="4"/>
      <c r="D62" s="4"/>
      <c r="E62" s="4"/>
      <c r="F62" s="4"/>
    </row>
    <row r="63" spans="1:6" ht="15">
      <c r="A63" s="22" t="s">
        <v>78</v>
      </c>
      <c r="B63" s="11" t="s">
        <v>79</v>
      </c>
      <c r="C63" s="4"/>
      <c r="D63" s="4"/>
      <c r="E63" s="4"/>
      <c r="F63" s="4"/>
    </row>
    <row r="64" spans="1:6" ht="14.25">
      <c r="A64" s="4"/>
      <c r="B64" s="23" t="s">
        <v>180</v>
      </c>
      <c r="C64" s="4"/>
      <c r="D64" s="4"/>
      <c r="E64" s="4"/>
      <c r="F64" s="4"/>
    </row>
    <row r="65" spans="1:6" ht="14.25">
      <c r="A65" s="4"/>
      <c r="B65" s="23" t="s">
        <v>247</v>
      </c>
      <c r="C65" s="4"/>
      <c r="D65" s="4"/>
      <c r="E65" s="4"/>
      <c r="F65" s="4"/>
    </row>
    <row r="66" spans="1:6" ht="14.25">
      <c r="A66" s="4"/>
      <c r="B66" s="4" t="s">
        <v>248</v>
      </c>
      <c r="C66" s="4"/>
      <c r="D66" s="4"/>
      <c r="E66" s="4"/>
      <c r="F66" s="4"/>
    </row>
    <row r="67" spans="1:6" ht="14.25">
      <c r="A67" s="4"/>
      <c r="B67" s="4"/>
      <c r="C67" s="4"/>
      <c r="D67" s="4"/>
      <c r="E67" s="4"/>
      <c r="F67" s="4"/>
    </row>
    <row r="68" spans="1:6" ht="14.25">
      <c r="A68" s="4"/>
      <c r="B68" s="4"/>
      <c r="C68" s="4"/>
      <c r="D68" s="4"/>
      <c r="E68" s="4"/>
      <c r="F68" s="4"/>
    </row>
    <row r="69" spans="1:6" ht="15">
      <c r="A69" s="22" t="s">
        <v>80</v>
      </c>
      <c r="B69" s="11" t="s">
        <v>81</v>
      </c>
      <c r="C69" s="4"/>
      <c r="D69" s="4"/>
      <c r="E69" s="4"/>
      <c r="F69" s="4"/>
    </row>
    <row r="70" spans="1:6" ht="14.25">
      <c r="A70" s="4"/>
      <c r="B70" s="23" t="s">
        <v>235</v>
      </c>
      <c r="C70" s="4"/>
      <c r="D70" s="4"/>
      <c r="E70" s="4"/>
      <c r="F70" s="4"/>
    </row>
    <row r="71" spans="1:6" ht="14.25">
      <c r="A71" s="4"/>
      <c r="B71" s="23" t="s">
        <v>236</v>
      </c>
      <c r="C71" s="4"/>
      <c r="D71" s="4"/>
      <c r="E71" s="4"/>
      <c r="F71" s="4"/>
    </row>
    <row r="72" spans="1:6" ht="14.25">
      <c r="A72" s="4"/>
      <c r="B72" s="4" t="s">
        <v>307</v>
      </c>
      <c r="C72" s="4"/>
      <c r="D72" s="4"/>
      <c r="E72" s="4"/>
      <c r="F72" s="4"/>
    </row>
    <row r="73" ht="14.25">
      <c r="B73" s="47"/>
    </row>
    <row r="75" spans="1:6" ht="15">
      <c r="A75" s="22" t="s">
        <v>82</v>
      </c>
      <c r="B75" s="11" t="s">
        <v>83</v>
      </c>
      <c r="C75" s="4"/>
      <c r="D75" s="4"/>
      <c r="E75" s="4"/>
      <c r="F75" s="4"/>
    </row>
    <row r="76" spans="1:6" ht="14.25">
      <c r="A76" s="4"/>
      <c r="B76" s="23" t="s">
        <v>229</v>
      </c>
      <c r="C76" s="4"/>
      <c r="D76" s="4"/>
      <c r="E76" s="4"/>
      <c r="F76" s="4"/>
    </row>
    <row r="77" spans="1:6" ht="14.25">
      <c r="A77" s="4"/>
      <c r="B77" s="4" t="s">
        <v>225</v>
      </c>
      <c r="C77" s="4"/>
      <c r="D77" s="4"/>
      <c r="E77" s="4"/>
      <c r="F77" s="4"/>
    </row>
    <row r="78" spans="1:6" ht="14.25">
      <c r="A78" s="4"/>
      <c r="B78" s="4"/>
      <c r="C78" s="4"/>
      <c r="D78" s="4"/>
      <c r="E78" s="4"/>
      <c r="F78" s="4"/>
    </row>
    <row r="79" spans="1:6" ht="14.25">
      <c r="A79" s="4"/>
      <c r="B79" s="4"/>
      <c r="C79" s="4"/>
      <c r="D79" s="4"/>
      <c r="E79" s="4"/>
      <c r="F79" s="4"/>
    </row>
    <row r="80" spans="1:6" ht="15">
      <c r="A80" s="22" t="s">
        <v>84</v>
      </c>
      <c r="B80" s="11" t="s">
        <v>85</v>
      </c>
      <c r="C80" s="4"/>
      <c r="D80" s="4"/>
      <c r="E80" s="4"/>
      <c r="F80" s="4"/>
    </row>
    <row r="81" spans="1:6" ht="14.25">
      <c r="A81" s="4"/>
      <c r="B81" s="4" t="s">
        <v>226</v>
      </c>
      <c r="C81" s="4"/>
      <c r="D81" s="4"/>
      <c r="E81" s="4"/>
      <c r="F81" s="4"/>
    </row>
    <row r="82" spans="1:6" ht="14.25">
      <c r="A82" s="4"/>
      <c r="B82" s="23" t="s">
        <v>295</v>
      </c>
      <c r="C82" s="4"/>
      <c r="D82" s="4"/>
      <c r="E82" s="4"/>
      <c r="F82" s="4"/>
    </row>
    <row r="83" spans="1:6" ht="14.25">
      <c r="A83" s="4"/>
      <c r="B83" s="23" t="s">
        <v>296</v>
      </c>
      <c r="C83" s="4"/>
      <c r="D83" s="4"/>
      <c r="E83" s="4"/>
      <c r="F83" s="4"/>
    </row>
    <row r="84" spans="1:6" ht="14.25">
      <c r="A84" s="4"/>
      <c r="B84" s="4" t="s">
        <v>297</v>
      </c>
      <c r="C84" s="4"/>
      <c r="D84" s="4"/>
      <c r="E84" s="4"/>
      <c r="F84" s="4"/>
    </row>
    <row r="85" spans="1:6" ht="14.25">
      <c r="A85" s="4"/>
      <c r="B85" s="4"/>
      <c r="C85" s="4"/>
      <c r="D85" s="4"/>
      <c r="E85" s="4"/>
      <c r="F85" s="4"/>
    </row>
    <row r="86" spans="1:6" ht="14.25">
      <c r="A86" s="4"/>
      <c r="B86" s="4"/>
      <c r="C86" s="4"/>
      <c r="D86" s="4"/>
      <c r="E86" s="4"/>
      <c r="F86" s="4"/>
    </row>
    <row r="87" spans="1:6" ht="15">
      <c r="A87" s="22" t="s">
        <v>86</v>
      </c>
      <c r="B87" s="11" t="s">
        <v>87</v>
      </c>
      <c r="C87" s="4"/>
      <c r="D87" s="4"/>
      <c r="E87" s="4"/>
      <c r="F87" s="4"/>
    </row>
    <row r="88" spans="1:6" ht="14.25">
      <c r="A88" s="4"/>
      <c r="B88" s="4" t="s">
        <v>227</v>
      </c>
      <c r="C88" s="4"/>
      <c r="D88" s="4"/>
      <c r="E88" s="4"/>
      <c r="F88" s="4"/>
    </row>
    <row r="89" spans="1:6" ht="14.25">
      <c r="A89" s="4"/>
      <c r="B89" s="23" t="s">
        <v>293</v>
      </c>
      <c r="C89" s="4"/>
      <c r="D89" s="4"/>
      <c r="E89" s="4"/>
      <c r="F89" s="4"/>
    </row>
    <row r="90" spans="1:6" ht="14.25">
      <c r="A90" s="4"/>
      <c r="B90" s="4" t="s">
        <v>230</v>
      </c>
      <c r="C90" s="4"/>
      <c r="D90" s="4"/>
      <c r="E90" s="4"/>
      <c r="F90" s="4"/>
    </row>
    <row r="91" spans="1:6" ht="14.25">
      <c r="A91" s="4"/>
      <c r="B91" s="4"/>
      <c r="C91" s="4"/>
      <c r="D91" s="4"/>
      <c r="E91" s="4"/>
      <c r="F91" s="4"/>
    </row>
    <row r="92" spans="1:6" ht="14.25">
      <c r="A92" s="4"/>
      <c r="B92" s="4"/>
      <c r="C92" s="4"/>
      <c r="D92" s="4"/>
      <c r="E92" s="4"/>
      <c r="F92" s="4"/>
    </row>
    <row r="93" spans="1:6" ht="15">
      <c r="A93" s="22" t="s">
        <v>88</v>
      </c>
      <c r="B93" s="11" t="s">
        <v>89</v>
      </c>
      <c r="C93" s="4"/>
      <c r="D93" s="4"/>
      <c r="E93" s="4"/>
      <c r="F93" s="4"/>
    </row>
    <row r="94" spans="1:6" ht="14.25">
      <c r="A94" s="4"/>
      <c r="B94" s="23" t="s">
        <v>231</v>
      </c>
      <c r="C94" s="4"/>
      <c r="D94" s="4"/>
      <c r="E94" s="4"/>
      <c r="F94" s="4"/>
    </row>
    <row r="95" spans="1:6" ht="14.25">
      <c r="A95" s="4"/>
      <c r="B95" s="25" t="s">
        <v>291</v>
      </c>
      <c r="C95" s="4"/>
      <c r="D95" s="4"/>
      <c r="E95" s="4"/>
      <c r="F95" s="4"/>
    </row>
    <row r="96" spans="1:6" ht="14.25">
      <c r="A96" s="4"/>
      <c r="B96" s="23" t="s">
        <v>292</v>
      </c>
      <c r="C96" s="4"/>
      <c r="D96" s="4"/>
      <c r="E96" s="4"/>
      <c r="F96" s="4"/>
    </row>
    <row r="97" spans="1:6" ht="14.25">
      <c r="A97" s="4"/>
      <c r="B97" s="23"/>
      <c r="C97" s="4"/>
      <c r="D97" s="4"/>
      <c r="E97" s="4"/>
      <c r="F97" s="4"/>
    </row>
    <row r="98" spans="1:6" ht="14.25">
      <c r="A98" s="4"/>
      <c r="B98" s="23"/>
      <c r="C98" s="4"/>
      <c r="D98" s="4"/>
      <c r="E98" s="4"/>
      <c r="F98" s="4"/>
    </row>
    <row r="99" spans="1:6" ht="15">
      <c r="A99" s="22" t="s">
        <v>90</v>
      </c>
      <c r="B99" s="11" t="s">
        <v>91</v>
      </c>
      <c r="C99" s="4"/>
      <c r="D99" s="4"/>
      <c r="E99" s="4"/>
      <c r="F99" s="4"/>
    </row>
    <row r="100" spans="1:6" ht="14.25">
      <c r="A100" s="4"/>
      <c r="B100" s="23" t="s">
        <v>92</v>
      </c>
      <c r="C100" s="4"/>
      <c r="D100" s="4"/>
      <c r="E100" s="4"/>
      <c r="F100" s="4"/>
    </row>
    <row r="101" spans="1:6" ht="14.25">
      <c r="A101" s="4"/>
      <c r="B101" s="23"/>
      <c r="C101" s="4"/>
      <c r="D101" s="4"/>
      <c r="E101" s="4"/>
      <c r="F101" s="4"/>
    </row>
    <row r="102" spans="1:6" ht="14.25">
      <c r="A102" s="4"/>
      <c r="B102" s="23"/>
      <c r="C102" s="4"/>
      <c r="D102" s="4"/>
      <c r="E102" s="4"/>
      <c r="F102" s="4"/>
    </row>
    <row r="103" spans="1:6" ht="15">
      <c r="A103" s="22" t="s">
        <v>93</v>
      </c>
      <c r="B103" s="11" t="s">
        <v>29</v>
      </c>
      <c r="C103" s="4"/>
      <c r="D103" s="4"/>
      <c r="E103" s="4"/>
      <c r="F103" s="4"/>
    </row>
    <row r="104" spans="1:6" ht="14.25">
      <c r="A104" s="4"/>
      <c r="B104" s="23" t="s">
        <v>94</v>
      </c>
      <c r="C104" s="4"/>
      <c r="D104" s="4"/>
      <c r="E104" s="4"/>
      <c r="F104" s="4"/>
    </row>
    <row r="105" spans="1:6" ht="14.25">
      <c r="A105" s="4"/>
      <c r="B105" s="23"/>
      <c r="C105" s="4"/>
      <c r="D105" s="4"/>
      <c r="E105" s="4"/>
      <c r="F105" s="4"/>
    </row>
    <row r="106" spans="1:9" ht="14.25">
      <c r="A106" s="4"/>
      <c r="B106" s="23"/>
      <c r="C106" s="4"/>
      <c r="D106" s="4"/>
      <c r="E106" s="4"/>
      <c r="F106" s="4"/>
      <c r="G106" s="9" t="s">
        <v>95</v>
      </c>
      <c r="H106" s="9"/>
      <c r="I106" s="9" t="s">
        <v>96</v>
      </c>
    </row>
    <row r="107" spans="1:9" ht="14.25">
      <c r="A107" s="4"/>
      <c r="B107" s="23"/>
      <c r="C107" s="4"/>
      <c r="D107" s="4"/>
      <c r="E107" s="4"/>
      <c r="F107" s="4"/>
      <c r="G107" s="9" t="s">
        <v>17</v>
      </c>
      <c r="H107" s="9"/>
      <c r="I107" s="9" t="s">
        <v>97</v>
      </c>
    </row>
    <row r="108" spans="1:9" ht="14.25">
      <c r="A108" s="4"/>
      <c r="B108" s="4" t="s">
        <v>15</v>
      </c>
      <c r="C108" s="4"/>
      <c r="D108" s="4"/>
      <c r="E108" s="4"/>
      <c r="F108" s="4"/>
      <c r="G108" s="32" t="s">
        <v>216</v>
      </c>
      <c r="H108" s="9"/>
      <c r="I108" s="32" t="str">
        <f>+G108</f>
        <v>31/12/2003</v>
      </c>
    </row>
    <row r="109" spans="1:9" ht="14.25">
      <c r="A109" s="4"/>
      <c r="B109" s="4" t="s">
        <v>15</v>
      </c>
      <c r="C109" s="4"/>
      <c r="D109" s="4"/>
      <c r="E109" s="4"/>
      <c r="F109" s="4"/>
      <c r="G109" s="9" t="s">
        <v>6</v>
      </c>
      <c r="H109" s="9"/>
      <c r="I109" s="9" t="s">
        <v>6</v>
      </c>
    </row>
    <row r="110" spans="1:9" ht="14.25">
      <c r="A110" s="4"/>
      <c r="B110" s="4"/>
      <c r="C110" s="15" t="s">
        <v>98</v>
      </c>
      <c r="D110" s="4"/>
      <c r="E110" s="4"/>
      <c r="F110" s="4"/>
      <c r="G110" s="26">
        <v>0</v>
      </c>
      <c r="H110" s="26"/>
      <c r="I110" s="26">
        <v>0</v>
      </c>
    </row>
    <row r="111" spans="1:9" ht="14.25">
      <c r="A111" s="4"/>
      <c r="B111" s="4"/>
      <c r="C111" s="15" t="s">
        <v>99</v>
      </c>
      <c r="D111" s="4"/>
      <c r="E111" s="4"/>
      <c r="F111" s="4"/>
      <c r="G111" s="26">
        <v>0</v>
      </c>
      <c r="H111" s="26"/>
      <c r="I111" s="26">
        <v>0</v>
      </c>
    </row>
    <row r="112" spans="1:9" ht="14.25">
      <c r="A112" s="4"/>
      <c r="B112" s="4"/>
      <c r="C112" s="15" t="s">
        <v>100</v>
      </c>
      <c r="D112" s="4"/>
      <c r="E112" s="4"/>
      <c r="F112" s="4"/>
      <c r="G112" s="26">
        <v>0</v>
      </c>
      <c r="H112" s="26"/>
      <c r="I112" s="26">
        <v>0</v>
      </c>
    </row>
    <row r="113" spans="1:9" ht="14.25">
      <c r="A113" s="4"/>
      <c r="B113" s="4"/>
      <c r="C113" s="4"/>
      <c r="D113" s="4"/>
      <c r="E113" s="4"/>
      <c r="F113" s="4"/>
      <c r="G113" s="27">
        <v>0</v>
      </c>
      <c r="H113" s="26"/>
      <c r="I113" s="27">
        <v>0</v>
      </c>
    </row>
    <row r="114" spans="1:6" ht="14.25">
      <c r="A114" s="4"/>
      <c r="B114" s="4" t="s">
        <v>15</v>
      </c>
      <c r="C114" s="4"/>
      <c r="D114" s="4"/>
      <c r="E114" s="4"/>
      <c r="F114" s="4"/>
    </row>
    <row r="115" spans="1:6" ht="14.25">
      <c r="A115" s="4"/>
      <c r="B115" s="4"/>
      <c r="C115" s="4"/>
      <c r="D115" s="4"/>
      <c r="E115" s="4"/>
      <c r="F115" s="4"/>
    </row>
    <row r="116" spans="1:6" ht="15">
      <c r="A116" s="22" t="s">
        <v>101</v>
      </c>
      <c r="B116" s="11" t="s">
        <v>102</v>
      </c>
      <c r="C116" s="4"/>
      <c r="D116" s="4"/>
      <c r="E116" s="4"/>
      <c r="F116" s="4"/>
    </row>
    <row r="117" spans="1:6" ht="14.25">
      <c r="A117" s="4"/>
      <c r="B117" s="23" t="s">
        <v>103</v>
      </c>
      <c r="C117" s="4"/>
      <c r="D117" s="4"/>
      <c r="E117" s="4"/>
      <c r="F117" s="4"/>
    </row>
    <row r="118" spans="1:6" ht="14.25">
      <c r="A118" s="4"/>
      <c r="B118" s="23" t="s">
        <v>283</v>
      </c>
      <c r="C118" s="4"/>
      <c r="D118" s="4"/>
      <c r="E118" s="4"/>
      <c r="F118" s="4"/>
    </row>
    <row r="119" spans="1:6" ht="14.25">
      <c r="A119" s="4"/>
      <c r="B119" s="4"/>
      <c r="C119" s="4"/>
      <c r="D119" s="4"/>
      <c r="E119" s="4"/>
      <c r="F119" s="4"/>
    </row>
    <row r="120" spans="1:6" ht="14.25">
      <c r="A120" s="4"/>
      <c r="B120" s="4" t="s">
        <v>15</v>
      </c>
      <c r="C120" s="4"/>
      <c r="D120" s="4"/>
      <c r="E120" s="4"/>
      <c r="F120" s="4"/>
    </row>
    <row r="121" spans="1:6" ht="15">
      <c r="A121" s="22" t="s">
        <v>104</v>
      </c>
      <c r="B121" s="11" t="s">
        <v>105</v>
      </c>
      <c r="C121" s="4"/>
      <c r="D121" s="4"/>
      <c r="E121" s="4"/>
      <c r="F121" s="4"/>
    </row>
    <row r="122" spans="1:6" ht="14.25">
      <c r="A122" s="4"/>
      <c r="B122" s="4" t="s">
        <v>181</v>
      </c>
      <c r="C122" s="4"/>
      <c r="D122" s="4"/>
      <c r="E122" s="4"/>
      <c r="F122" s="4"/>
    </row>
    <row r="123" spans="1:6" ht="14.25">
      <c r="A123" s="4"/>
      <c r="B123" s="4" t="s">
        <v>106</v>
      </c>
      <c r="C123" s="4"/>
      <c r="D123" s="4"/>
      <c r="E123" s="4"/>
      <c r="F123" s="4"/>
    </row>
    <row r="124" spans="1:6" ht="14.25">
      <c r="A124" s="4"/>
      <c r="B124" s="4"/>
      <c r="C124" s="4"/>
      <c r="D124" s="4"/>
      <c r="E124" s="4"/>
      <c r="F124" s="4"/>
    </row>
    <row r="125" spans="1:6" ht="14.25">
      <c r="A125" s="4"/>
      <c r="B125" s="4"/>
      <c r="C125" s="4"/>
      <c r="D125" s="4"/>
      <c r="E125" s="4"/>
      <c r="F125" s="4"/>
    </row>
    <row r="126" spans="1:6" ht="15">
      <c r="A126" s="22" t="s">
        <v>107</v>
      </c>
      <c r="B126" s="11" t="s">
        <v>108</v>
      </c>
      <c r="C126" s="4"/>
      <c r="D126" s="4"/>
      <c r="E126" s="4"/>
      <c r="F126" s="4"/>
    </row>
    <row r="127" spans="1:6" ht="14.25">
      <c r="A127" s="4" t="s">
        <v>15</v>
      </c>
      <c r="B127" s="4" t="s">
        <v>109</v>
      </c>
      <c r="C127" s="4"/>
      <c r="D127" s="4"/>
      <c r="E127" s="4"/>
      <c r="F127" s="4"/>
    </row>
    <row r="128" spans="1:6" ht="14.25">
      <c r="A128" s="4"/>
      <c r="B128" s="4" t="s">
        <v>15</v>
      </c>
      <c r="C128" s="4" t="s">
        <v>15</v>
      </c>
      <c r="D128" s="4"/>
      <c r="E128" s="4"/>
      <c r="F128" s="4"/>
    </row>
    <row r="129" spans="1:6" ht="14.25">
      <c r="A129" s="4"/>
      <c r="B129" s="4" t="s">
        <v>110</v>
      </c>
      <c r="C129" s="4" t="s">
        <v>265</v>
      </c>
      <c r="D129" s="4"/>
      <c r="E129" s="4"/>
      <c r="F129" s="4"/>
    </row>
    <row r="130" spans="1:6" ht="14.25">
      <c r="A130" s="4"/>
      <c r="B130" s="4"/>
      <c r="C130" s="4" t="s">
        <v>266</v>
      </c>
      <c r="D130" s="4"/>
      <c r="E130" s="4"/>
      <c r="F130" s="4"/>
    </row>
    <row r="131" spans="1:6" ht="14.25">
      <c r="A131" s="4"/>
      <c r="B131" s="4"/>
      <c r="C131" s="4" t="s">
        <v>267</v>
      </c>
      <c r="D131" s="4"/>
      <c r="E131" s="4"/>
      <c r="F131" s="4"/>
    </row>
    <row r="132" spans="1:6" ht="14.25">
      <c r="A132" s="4" t="s">
        <v>15</v>
      </c>
      <c r="B132" s="4"/>
      <c r="C132" s="4" t="s">
        <v>268</v>
      </c>
      <c r="D132" s="4"/>
      <c r="E132" s="4"/>
      <c r="F132" s="4"/>
    </row>
    <row r="133" spans="1:6" ht="14.25">
      <c r="A133" s="4" t="s">
        <v>15</v>
      </c>
      <c r="B133" s="4"/>
      <c r="C133" s="4" t="s">
        <v>269</v>
      </c>
      <c r="D133" s="4"/>
      <c r="E133" s="4"/>
      <c r="F133" s="4"/>
    </row>
    <row r="134" spans="1:6" ht="14.25">
      <c r="A134" s="4"/>
      <c r="B134" s="4"/>
      <c r="C134" s="4"/>
      <c r="D134" s="4"/>
      <c r="E134" s="4"/>
      <c r="F134" s="4"/>
    </row>
    <row r="135" spans="1:6" ht="14.25">
      <c r="A135" s="4"/>
      <c r="B135" s="4" t="s">
        <v>111</v>
      </c>
      <c r="C135" s="4" t="s">
        <v>256</v>
      </c>
      <c r="D135" s="4"/>
      <c r="E135" s="4"/>
      <c r="F135" s="4"/>
    </row>
    <row r="136" spans="1:6" ht="14.25">
      <c r="A136" s="4"/>
      <c r="B136" s="4"/>
      <c r="C136" s="4" t="s">
        <v>257</v>
      </c>
      <c r="D136" s="4"/>
      <c r="E136" s="4"/>
      <c r="F136" s="4"/>
    </row>
    <row r="137" spans="1:6" ht="14.25">
      <c r="A137" s="4"/>
      <c r="B137" s="4"/>
      <c r="C137" s="4" t="s">
        <v>258</v>
      </c>
      <c r="D137" s="4"/>
      <c r="E137" s="4"/>
      <c r="F137" s="4"/>
    </row>
    <row r="138" spans="1:6" ht="14.25">
      <c r="A138" s="4"/>
      <c r="B138" s="28" t="s">
        <v>15</v>
      </c>
      <c r="C138" s="4" t="s">
        <v>259</v>
      </c>
      <c r="D138" s="4"/>
      <c r="E138" s="4"/>
      <c r="F138" s="4"/>
    </row>
    <row r="139" spans="1:6" ht="14.25">
      <c r="A139" s="4"/>
      <c r="B139" s="28"/>
      <c r="C139" s="4"/>
      <c r="D139" s="4"/>
      <c r="E139" s="4"/>
      <c r="F139" s="4"/>
    </row>
    <row r="140" spans="1:6" ht="14.25">
      <c r="A140" s="4"/>
      <c r="B140" s="4" t="s">
        <v>112</v>
      </c>
      <c r="C140" s="4" t="s">
        <v>250</v>
      </c>
      <c r="D140" s="4"/>
      <c r="E140" s="4"/>
      <c r="F140" s="4"/>
    </row>
    <row r="141" spans="1:6" ht="14.25">
      <c r="A141" s="23" t="s">
        <v>15</v>
      </c>
      <c r="C141" s="4" t="s">
        <v>251</v>
      </c>
      <c r="D141" s="4"/>
      <c r="E141" s="4"/>
      <c r="F141" s="4"/>
    </row>
    <row r="142" spans="1:6" ht="14.25">
      <c r="A142" s="4"/>
      <c r="B142" s="4"/>
      <c r="C142" s="4" t="s">
        <v>252</v>
      </c>
      <c r="D142" s="4"/>
      <c r="E142" s="4"/>
      <c r="F142" s="4"/>
    </row>
    <row r="143" spans="1:6" ht="14.25">
      <c r="A143" s="4"/>
      <c r="B143" s="4"/>
      <c r="C143" s="4" t="s">
        <v>249</v>
      </c>
      <c r="D143" s="4"/>
      <c r="E143" s="4"/>
      <c r="F143" s="4"/>
    </row>
    <row r="144" spans="1:6" ht="14.25">
      <c r="A144" s="4"/>
      <c r="B144" s="4"/>
      <c r="C144" s="4"/>
      <c r="D144" s="4"/>
      <c r="E144" s="4"/>
      <c r="F144" s="4"/>
    </row>
    <row r="145" spans="1:6" ht="14.25">
      <c r="A145" s="4"/>
      <c r="B145" s="4" t="s">
        <v>113</v>
      </c>
      <c r="C145" s="4" t="s">
        <v>289</v>
      </c>
      <c r="D145" s="4"/>
      <c r="E145" s="4"/>
      <c r="F145" s="4"/>
    </row>
    <row r="146" spans="1:6" ht="14.25">
      <c r="A146" s="4"/>
      <c r="B146" s="4"/>
      <c r="C146" s="4" t="s">
        <v>290</v>
      </c>
      <c r="D146" s="4"/>
      <c r="E146" s="4"/>
      <c r="F146" s="4"/>
    </row>
    <row r="147" spans="1:6" ht="14.25">
      <c r="A147" s="4"/>
      <c r="B147" s="4"/>
      <c r="C147" s="4"/>
      <c r="D147" s="4"/>
      <c r="E147" s="4"/>
      <c r="F147" s="4"/>
    </row>
    <row r="148" spans="1:6" ht="14.25">
      <c r="A148" s="4"/>
      <c r="B148" s="4" t="s">
        <v>114</v>
      </c>
      <c r="C148" s="4" t="s">
        <v>237</v>
      </c>
      <c r="D148" s="4"/>
      <c r="E148" s="4"/>
      <c r="F148" s="4"/>
    </row>
    <row r="149" spans="1:6" ht="14.25">
      <c r="A149" s="4"/>
      <c r="B149" s="4"/>
      <c r="C149" s="4" t="s">
        <v>253</v>
      </c>
      <c r="D149" s="4"/>
      <c r="E149" s="4"/>
      <c r="F149" s="4"/>
    </row>
    <row r="150" spans="1:6" ht="14.25">
      <c r="A150" s="4"/>
      <c r="B150" s="4"/>
      <c r="C150" s="4"/>
      <c r="D150" s="4"/>
      <c r="E150" s="4"/>
      <c r="F150" s="4"/>
    </row>
    <row r="151" spans="1:6" ht="14.25">
      <c r="A151" s="4"/>
      <c r="B151" s="4" t="s">
        <v>115</v>
      </c>
      <c r="C151" s="4" t="s">
        <v>116</v>
      </c>
      <c r="D151" s="4"/>
      <c r="E151" s="4"/>
      <c r="F151" s="4"/>
    </row>
    <row r="152" spans="1:6" ht="14.25">
      <c r="A152" s="4"/>
      <c r="B152" s="4"/>
      <c r="C152" s="4"/>
      <c r="D152" s="4"/>
      <c r="E152" s="4"/>
      <c r="F152" s="4"/>
    </row>
    <row r="153" spans="1:6" ht="14.25">
      <c r="A153" s="4" t="s">
        <v>15</v>
      </c>
      <c r="B153" s="4" t="s">
        <v>117</v>
      </c>
      <c r="C153" s="4"/>
      <c r="D153" s="4"/>
      <c r="E153" s="4"/>
      <c r="F153" s="4"/>
    </row>
    <row r="154" ht="14.25">
      <c r="B154" s="4" t="s">
        <v>170</v>
      </c>
    </row>
    <row r="155" ht="14.25">
      <c r="B155" s="29" t="s">
        <v>171</v>
      </c>
    </row>
    <row r="157" ht="14.25">
      <c r="B157" s="4" t="s">
        <v>254</v>
      </c>
    </row>
    <row r="158" ht="14.25">
      <c r="B158" s="4" t="s">
        <v>255</v>
      </c>
    </row>
    <row r="159" ht="14.25">
      <c r="B159" s="4"/>
    </row>
    <row r="160" spans="2:11" ht="14.25">
      <c r="B160" s="4" t="s">
        <v>110</v>
      </c>
      <c r="C160" s="4" t="s">
        <v>183</v>
      </c>
      <c r="D160" s="4"/>
      <c r="E160" s="4"/>
      <c r="F160" s="4"/>
      <c r="G160" s="4"/>
      <c r="H160" s="4"/>
      <c r="I160" s="4"/>
      <c r="J160" s="4"/>
      <c r="K160" s="4"/>
    </row>
    <row r="161" spans="2:11" ht="14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4.25">
      <c r="B162" s="4" t="s">
        <v>111</v>
      </c>
      <c r="C162" s="4" t="s">
        <v>182</v>
      </c>
      <c r="D162" s="4"/>
      <c r="E162" s="4"/>
      <c r="F162" s="4"/>
      <c r="G162" s="4"/>
      <c r="H162" s="4"/>
      <c r="I162" s="4"/>
      <c r="J162" s="4"/>
      <c r="K162" s="4"/>
    </row>
    <row r="163" spans="2:11" ht="14.25">
      <c r="B163" s="4"/>
      <c r="C163" s="4" t="s">
        <v>118</v>
      </c>
      <c r="D163" s="4"/>
      <c r="E163" s="4"/>
      <c r="F163" s="4"/>
      <c r="G163" s="4"/>
      <c r="H163" s="4"/>
      <c r="I163" s="4"/>
      <c r="J163" s="4"/>
      <c r="K163" s="4"/>
    </row>
    <row r="164" spans="2:11" ht="14.25">
      <c r="B164" s="4"/>
      <c r="C164" s="4" t="s">
        <v>119</v>
      </c>
      <c r="D164" s="4"/>
      <c r="E164" s="4"/>
      <c r="F164" s="4"/>
      <c r="G164" s="4"/>
      <c r="H164" s="4"/>
      <c r="I164" s="4"/>
      <c r="J164" s="4"/>
      <c r="K164" s="4"/>
    </row>
    <row r="165" spans="2:11" ht="14.25">
      <c r="B165" s="4"/>
      <c r="C165" s="4" t="s">
        <v>172</v>
      </c>
      <c r="D165" s="4"/>
      <c r="E165" s="4"/>
      <c r="F165" s="4"/>
      <c r="G165" s="4"/>
      <c r="H165" s="4"/>
      <c r="I165" s="4"/>
      <c r="J165" s="4"/>
      <c r="K165" s="4"/>
    </row>
    <row r="166" spans="2:11" ht="14.25">
      <c r="B166" s="4"/>
      <c r="C166" s="4" t="s">
        <v>173</v>
      </c>
      <c r="D166" s="4"/>
      <c r="E166" s="4"/>
      <c r="F166" s="4"/>
      <c r="G166" s="4"/>
      <c r="H166" s="4"/>
      <c r="I166" s="4"/>
      <c r="J166" s="4"/>
      <c r="K166" s="4"/>
    </row>
    <row r="167" spans="2:11" ht="14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4.25">
      <c r="B168" s="4" t="s">
        <v>112</v>
      </c>
      <c r="C168" s="4" t="s">
        <v>260</v>
      </c>
      <c r="D168" s="4"/>
      <c r="E168" s="4"/>
      <c r="F168" s="4"/>
      <c r="G168" s="4"/>
      <c r="H168" s="4"/>
      <c r="I168" s="4"/>
      <c r="J168" s="4"/>
      <c r="K168" s="4"/>
    </row>
    <row r="169" spans="2:11" ht="14.25">
      <c r="B169" s="4"/>
      <c r="C169" s="4" t="s">
        <v>261</v>
      </c>
      <c r="D169" s="4"/>
      <c r="E169" s="4"/>
      <c r="F169" s="4"/>
      <c r="G169" s="4"/>
      <c r="H169" s="4"/>
      <c r="I169" s="4"/>
      <c r="J169" s="4"/>
      <c r="K169" s="4"/>
    </row>
    <row r="170" spans="2:11" ht="14.25">
      <c r="B170" s="4"/>
      <c r="C170" s="4" t="s">
        <v>262</v>
      </c>
      <c r="D170" s="4"/>
      <c r="E170" s="4"/>
      <c r="F170" s="4"/>
      <c r="G170" s="4"/>
      <c r="H170" s="4"/>
      <c r="I170" s="4"/>
      <c r="J170" s="4"/>
      <c r="K170" s="4"/>
    </row>
    <row r="171" spans="2:11" ht="14.25">
      <c r="B171" s="4"/>
      <c r="C171" s="4" t="s">
        <v>263</v>
      </c>
      <c r="D171" s="4"/>
      <c r="E171" s="4"/>
      <c r="F171" s="4"/>
      <c r="G171" s="4"/>
      <c r="H171" s="4"/>
      <c r="I171" s="4"/>
      <c r="J171" s="4"/>
      <c r="K171" s="4"/>
    </row>
    <row r="172" spans="2:11" ht="14.25">
      <c r="B172" s="4"/>
      <c r="C172" s="4" t="s">
        <v>264</v>
      </c>
      <c r="D172" s="4"/>
      <c r="E172" s="4"/>
      <c r="F172" s="4"/>
      <c r="G172" s="4"/>
      <c r="H172" s="4"/>
      <c r="I172" s="4"/>
      <c r="J172" s="4"/>
      <c r="K172" s="4"/>
    </row>
    <row r="173" spans="2:11" ht="14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4.25">
      <c r="B174" s="4" t="s">
        <v>113</v>
      </c>
      <c r="C174" s="4" t="s">
        <v>120</v>
      </c>
      <c r="D174" s="4"/>
      <c r="E174" s="4"/>
      <c r="F174" s="4"/>
      <c r="G174" s="4"/>
      <c r="H174" s="4"/>
      <c r="I174" s="4"/>
      <c r="J174" s="4"/>
      <c r="K174" s="4"/>
    </row>
    <row r="175" spans="2:11" ht="14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4.25">
      <c r="B176" s="4" t="s">
        <v>121</v>
      </c>
      <c r="C176" s="4" t="s">
        <v>122</v>
      </c>
      <c r="D176" s="4"/>
      <c r="E176" s="4"/>
      <c r="F176" s="4"/>
      <c r="G176" s="4"/>
      <c r="H176" s="4"/>
      <c r="I176" s="4"/>
      <c r="J176" s="4"/>
      <c r="K176" s="4"/>
    </row>
    <row r="177" spans="2:11" ht="14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4.25">
      <c r="B178" s="4" t="s">
        <v>238</v>
      </c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4.25">
      <c r="B179" s="4" t="s">
        <v>270</v>
      </c>
      <c r="G179" s="4"/>
      <c r="H179" s="4"/>
      <c r="I179" s="4"/>
      <c r="J179" s="4"/>
      <c r="K179" s="4"/>
    </row>
    <row r="180" spans="2:11" ht="14.25">
      <c r="B180" s="4" t="s">
        <v>271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4.25">
      <c r="B181" s="4" t="s">
        <v>272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4.25">
      <c r="B182" s="4" t="s">
        <v>273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4.25">
      <c r="B183" s="4" t="s">
        <v>274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4.25">
      <c r="B184" s="4" t="s">
        <v>275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4.25">
      <c r="B185" s="4" t="s">
        <v>276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4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4.25">
      <c r="B187" s="4" t="s">
        <v>239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4.25">
      <c r="B188" s="4" t="s">
        <v>240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4.25">
      <c r="B189" s="4" t="s">
        <v>241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4.25">
      <c r="B190" s="4" t="s">
        <v>242</v>
      </c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4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4.25">
      <c r="A192" s="4"/>
      <c r="B192" s="4" t="s">
        <v>243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4.25">
      <c r="A193" s="4"/>
      <c r="B193" s="4" t="s">
        <v>244</v>
      </c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4.25">
      <c r="A194" s="4"/>
      <c r="B194" s="4" t="s">
        <v>245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4.25">
      <c r="A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4.25">
      <c r="A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22" t="s">
        <v>123</v>
      </c>
      <c r="B197" s="11" t="s">
        <v>124</v>
      </c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4.25">
      <c r="A198" s="4"/>
      <c r="B198" s="4" t="s">
        <v>228</v>
      </c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4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4.25">
      <c r="A200" s="4"/>
      <c r="B200" s="4"/>
      <c r="C200" s="4"/>
      <c r="D200" s="4"/>
      <c r="E200" s="4"/>
      <c r="F200" s="4"/>
      <c r="H200" s="4"/>
      <c r="I200" s="9" t="s">
        <v>6</v>
      </c>
      <c r="J200" s="4"/>
      <c r="K200" s="4"/>
    </row>
    <row r="201" spans="1:11" ht="14.25">
      <c r="A201" s="4"/>
      <c r="B201" s="4"/>
      <c r="C201" s="4"/>
      <c r="D201" s="4"/>
      <c r="E201" s="4"/>
      <c r="F201" s="4"/>
      <c r="H201" s="4"/>
      <c r="I201" s="4"/>
      <c r="J201" s="4"/>
      <c r="K201" s="4"/>
    </row>
    <row r="202" spans="1:11" ht="14.25">
      <c r="A202" s="4"/>
      <c r="B202" s="4"/>
      <c r="C202" s="4" t="s">
        <v>125</v>
      </c>
      <c r="D202" s="4"/>
      <c r="E202" s="4"/>
      <c r="F202" s="4"/>
      <c r="H202" s="4"/>
      <c r="I202" s="4"/>
      <c r="J202" s="4"/>
      <c r="K202" s="4"/>
    </row>
    <row r="203" spans="1:11" ht="14.25">
      <c r="A203" s="4"/>
      <c r="B203" s="4"/>
      <c r="C203" s="4" t="s">
        <v>126</v>
      </c>
      <c r="D203" s="4"/>
      <c r="E203" s="4"/>
      <c r="F203" s="4"/>
      <c r="H203" s="4"/>
      <c r="I203" s="7">
        <v>85</v>
      </c>
      <c r="J203" s="4"/>
      <c r="K203" s="4"/>
    </row>
    <row r="204" spans="1:11" ht="14.25">
      <c r="A204" s="4"/>
      <c r="B204" s="4"/>
      <c r="C204" s="4" t="s">
        <v>143</v>
      </c>
      <c r="D204" s="4"/>
      <c r="E204" s="4"/>
      <c r="F204" s="4"/>
      <c r="H204" s="4"/>
      <c r="I204" s="7">
        <v>88</v>
      </c>
      <c r="J204" s="4"/>
      <c r="K204" s="4"/>
    </row>
    <row r="205" spans="1:11" ht="15" thickBot="1">
      <c r="A205" s="4"/>
      <c r="B205" s="4"/>
      <c r="C205" s="4"/>
      <c r="D205" s="4"/>
      <c r="E205" s="4"/>
      <c r="F205" s="4"/>
      <c r="H205" s="4"/>
      <c r="I205" s="17">
        <f>+I204+I203</f>
        <v>173</v>
      </c>
      <c r="J205" s="4"/>
      <c r="K205" s="4"/>
    </row>
    <row r="206" spans="1:11" ht="15" thickTop="1">
      <c r="A206" s="4"/>
      <c r="B206" s="4"/>
      <c r="C206" s="4"/>
      <c r="D206" s="4"/>
      <c r="E206" s="4"/>
      <c r="F206" s="4"/>
      <c r="H206" s="4"/>
      <c r="I206" s="8"/>
      <c r="J206" s="4"/>
      <c r="K206" s="4"/>
    </row>
    <row r="207" spans="1:11" ht="14.25">
      <c r="A207" s="4"/>
      <c r="B207" s="4"/>
      <c r="C207" s="4" t="s">
        <v>127</v>
      </c>
      <c r="D207" s="4"/>
      <c r="E207" s="4"/>
      <c r="F207" s="4"/>
      <c r="H207" s="4"/>
      <c r="I207" s="7"/>
      <c r="J207" s="4"/>
      <c r="K207" s="4"/>
    </row>
    <row r="208" spans="1:11" ht="14.25">
      <c r="A208" s="4"/>
      <c r="B208" s="4"/>
      <c r="C208" s="4" t="s">
        <v>128</v>
      </c>
      <c r="D208" s="4"/>
      <c r="E208" s="4"/>
      <c r="F208" s="4"/>
      <c r="H208" s="4"/>
      <c r="I208" s="7">
        <v>19</v>
      </c>
      <c r="J208" s="4"/>
      <c r="K208" s="4"/>
    </row>
    <row r="209" spans="1:11" ht="14.25">
      <c r="A209" s="4"/>
      <c r="B209" s="4"/>
      <c r="C209" s="4" t="s">
        <v>214</v>
      </c>
      <c r="D209" s="4"/>
      <c r="E209" s="4"/>
      <c r="F209" s="4"/>
      <c r="H209" s="4"/>
      <c r="I209" s="7">
        <v>1148</v>
      </c>
      <c r="J209" s="4"/>
      <c r="K209" s="4"/>
    </row>
    <row r="210" spans="1:11" ht="14.25">
      <c r="A210" s="4"/>
      <c r="B210" s="4"/>
      <c r="C210" s="4"/>
      <c r="D210" s="4" t="s">
        <v>174</v>
      </c>
      <c r="E210" s="4"/>
      <c r="F210" s="4"/>
      <c r="H210" s="4"/>
      <c r="I210" s="7">
        <v>6935</v>
      </c>
      <c r="J210" s="4"/>
      <c r="K210" s="4"/>
    </row>
    <row r="211" spans="1:11" ht="15" thickBot="1">
      <c r="A211" s="4"/>
      <c r="B211" s="4"/>
      <c r="C211" s="4"/>
      <c r="D211" s="4"/>
      <c r="E211" s="4"/>
      <c r="F211" s="4"/>
      <c r="H211" s="4"/>
      <c r="I211" s="17">
        <f>SUM(I208:I210)</f>
        <v>8102</v>
      </c>
      <c r="J211" s="4"/>
      <c r="K211" s="4"/>
    </row>
    <row r="212" spans="1:11" ht="15" thickTop="1">
      <c r="A212" s="4"/>
      <c r="B212" s="4"/>
      <c r="C212" s="4"/>
      <c r="D212" s="4"/>
      <c r="E212" s="4"/>
      <c r="F212" s="4"/>
      <c r="H212" s="4"/>
      <c r="I212" s="7"/>
      <c r="J212" s="4"/>
      <c r="K212" s="4"/>
    </row>
    <row r="213" spans="1:11" ht="15" thickBot="1">
      <c r="A213" s="4"/>
      <c r="B213" s="4"/>
      <c r="C213" s="4" t="s">
        <v>143</v>
      </c>
      <c r="D213" s="4"/>
      <c r="E213" s="4"/>
      <c r="F213" s="4"/>
      <c r="H213" s="4"/>
      <c r="I213" s="74">
        <v>354</v>
      </c>
      <c r="J213" s="4"/>
      <c r="K213" s="4"/>
    </row>
    <row r="214" spans="1:11" ht="15" thickTop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4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22" t="s">
        <v>129</v>
      </c>
      <c r="B216" s="11" t="s">
        <v>130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4.25">
      <c r="A217" s="4"/>
      <c r="B217" s="4" t="s">
        <v>277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4.25">
      <c r="A218" s="4"/>
      <c r="B218" s="4" t="s">
        <v>278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4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4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22" t="s">
        <v>131</v>
      </c>
      <c r="B221" s="11" t="s">
        <v>132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4.25">
      <c r="A222" s="4"/>
      <c r="B222" s="4" t="s">
        <v>184</v>
      </c>
      <c r="C222" s="4"/>
      <c r="D222" s="4"/>
      <c r="E222" s="4"/>
      <c r="F222" s="4"/>
      <c r="G222" s="4"/>
      <c r="H222" s="4"/>
      <c r="I222" s="4"/>
      <c r="J222" s="4"/>
      <c r="K222" s="4"/>
    </row>
    <row r="225" spans="1:11" ht="15">
      <c r="A225" s="22" t="s">
        <v>133</v>
      </c>
      <c r="B225" s="11" t="s">
        <v>134</v>
      </c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4.25">
      <c r="A226" s="4"/>
      <c r="B226" s="4" t="s">
        <v>185</v>
      </c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4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4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22" t="s">
        <v>135</v>
      </c>
      <c r="B229" s="11" t="s">
        <v>136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4.25">
      <c r="A230" s="4"/>
      <c r="B230" s="4" t="s">
        <v>233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4.25">
      <c r="A231" s="4"/>
      <c r="B231" s="4" t="s">
        <v>294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4.25">
      <c r="A232" s="4"/>
      <c r="B232" s="4" t="s">
        <v>234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4.25">
      <c r="A233" s="4"/>
      <c r="B233" s="4" t="s">
        <v>288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4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4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8" ht="12.75">
      <c r="A238" t="s">
        <v>137</v>
      </c>
    </row>
    <row r="241" ht="12.75">
      <c r="A241" t="s">
        <v>312</v>
      </c>
    </row>
  </sheetData>
  <printOptions/>
  <pageMargins left="0.75" right="0.75" top="0.69" bottom="1" header="0.76" footer="0.5"/>
  <pageSetup horizontalDpi="300" verticalDpi="300" orientation="portrait" paperSize="9" r:id="rId1"/>
  <rowBreaks count="3" manualBreakCount="3">
    <brk id="50" max="255" man="1"/>
    <brk id="152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2004-02-28T01:54:53Z</cp:lastPrinted>
  <dcterms:created xsi:type="dcterms:W3CDTF">2002-11-14T03:14:11Z</dcterms:created>
  <dcterms:modified xsi:type="dcterms:W3CDTF">2004-02-28T01:54:57Z</dcterms:modified>
  <cp:category/>
  <cp:version/>
  <cp:contentType/>
  <cp:contentStatus/>
</cp:coreProperties>
</file>